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0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</sheets>
  <externalReferences>
    <externalReference r:id="rId13"/>
    <externalReference r:id="rId14"/>
    <externalReference r:id="rId15"/>
  </externalReferences>
  <definedNames>
    <definedName name="_GoBack" localSheetId="7">'прил4 стоки'!$B$8</definedName>
    <definedName name="_xlnm.Print_Titles" localSheetId="0">'прил 1 вода'!$9:$12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<sst xmlns="http://schemas.openxmlformats.org/spreadsheetml/2006/main" count="575" uniqueCount="278">
  <si>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</si>
  <si>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</si>
  <si>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</si>
  <si>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</si>
  <si>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</si>
  <si>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</si>
  <si>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</si>
  <si>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</si>
  <si>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</si>
  <si>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</si>
  <si>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</si>
  <si>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</si>
  <si>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</si>
  <si>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</si>
  <si>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</si>
  <si>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</si>
  <si>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</si>
  <si>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</si>
  <si>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</si>
  <si>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</si>
  <si>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</si>
  <si>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</si>
  <si>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</si>
  <si>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</si>
  <si>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</si>
  <si>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</si>
  <si>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</si>
  <si>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</si>
  <si>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</si>
  <si>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</si>
  <si>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</si>
  <si>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</si>
  <si>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</si>
  <si>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</si>
  <si>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</si>
  <si>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</si>
  <si>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</si>
  <si>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</si>
  <si>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</si>
  <si>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</si>
  <si>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</si>
  <si>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</si>
  <si>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</si>
  <si>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</si>
  <si>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</si>
  <si>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</si>
  <si>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</si>
  <si>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</si>
  <si>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</si>
  <si>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</si>
  <si>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</si>
  <si>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</si>
  <si>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</si>
  <si>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</si>
  <si>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</si>
  <si>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</si>
  <si>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</si>
  <si>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</si>
  <si>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</si>
  <si>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</si>
  <si>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</si>
  <si>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</si>
  <si>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</si>
  <si>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</si>
  <si>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</si>
  <si>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</si>
  <si>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</si>
  <si>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</si>
  <si>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</si>
  <si>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</si>
  <si>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</si>
  <si>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</si>
  <si>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</si>
  <si>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</si>
  <si>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</si>
  <si>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</si>
  <si>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</si>
  <si>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</si>
  <si>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</si>
  <si>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</si>
  <si>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</si>
  <si>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</si>
  <si>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</si>
  <si>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</si>
  <si>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</si>
  <si>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</si>
  <si>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</si>
  <si>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</si>
  <si>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</si>
  <si>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</si>
  <si>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</si>
  <si>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</si>
  <si>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</si>
  <si>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</si>
  <si>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</si>
  <si>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</si>
  <si>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</si>
  <si>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</si>
  <si>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</si>
  <si>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</si>
  <si>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</si>
  <si>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</si>
  <si>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</si>
  <si>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</si>
  <si>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</si>
  <si>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</si>
  <si>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</si>
  <si>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</si>
  <si>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</si>
  <si>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</si>
  <si>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</si>
  <si>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</si>
  <si>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</si>
  <si>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</si>
  <si>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</si>
  <si>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</si>
  <si>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</si>
  <si>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</si>
  <si>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</si>
  <si>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</si>
  <si>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</si>
  <si>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</si>
  <si>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</si>
  <si>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</si>
  <si>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</si>
  <si>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</si>
  <si>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</si>
  <si>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</si>
  <si>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</si>
  <si>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</si>
  <si>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</si>
  <si>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</si>
  <si>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</si>
  <si>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</si>
  <si>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</si>
  <si>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</si>
  <si>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</si>
  <si>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</si>
  <si>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</si>
  <si>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</si>
  <si>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</si>
  <si>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</si>
  <si>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</si>
  <si>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</si>
  <si>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</si>
  <si>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</si>
  <si>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</si>
  <si>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</si>
  <si>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</si>
  <si>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</si>
  <si>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</si>
  <si>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</si>
  <si>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</si>
  <si>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</si>
  <si>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</si>
  <si>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</si>
  <si>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</si>
  <si>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</si>
  <si>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</si>
  <si>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</si>
  <si>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</si>
  <si>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</si>
  <si>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</si>
  <si>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</si>
  <si>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</si>
  <si>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</si>
  <si>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</si>
  <si>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</si>
  <si>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</si>
  <si>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</si>
  <si>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</si>
  <si>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</si>
  <si>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</si>
  <si>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</si>
  <si>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</si>
  <si>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</si>
  <si>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</si>
  <si>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</si>
  <si>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</si>
  <si>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</si>
  <si>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</si>
  <si>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</si>
  <si>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</si>
  <si>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</si>
  <si>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</si>
  <si>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</si>
  <si>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</si>
  <si>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</si>
  <si>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</si>
  <si>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</si>
  <si>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</si>
  <si>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</si>
  <si>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</si>
  <si>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</si>
  <si>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</si>
  <si>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</si>
  <si>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</si>
  <si>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</si>
  <si>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</si>
  <si>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</si>
  <si>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</si>
  <si>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</si>
  <si>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</si>
  <si>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</si>
  <si>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</si>
  <si>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</si>
  <si>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</si>
  <si>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</si>
  <si>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</si>
  <si>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</si>
  <si>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</si>
  <si>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</si>
  <si>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</si>
  <si>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</si>
  <si>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</si>
  <si>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</si>
  <si>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</si>
  <si>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</si>
  <si>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</si>
  <si>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</si>
  <si>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</si>
  <si>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</si>
  <si>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</si>
  <si>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</si>
  <si>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</si>
  <si>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</si>
  <si>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</si>
  <si>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</si>
  <si>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</si>
  <si>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</si>
  <si>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</si>
  <si>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</si>
  <si>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</si>
  <si>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</si>
  <si>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</si>
  <si>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</si>
  <si>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</si>
  <si>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</si>
  <si>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</si>
  <si>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</si>
  <si>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</si>
  <si>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</si>
  <si>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</si>
  <si>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</si>
  <si>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</si>
  <si>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</si>
  <si>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</si>
  <si>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</si>
  <si>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</si>
  <si>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</si>
  <si>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</si>
  <si>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</si>
  <si>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</si>
  <si>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</si>
  <si>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</si>
  <si>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</si>
  <si>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</si>
  <si>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</si>
  <si>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</si>
  <si>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</si>
  <si>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</si>
  <si>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</si>
  <si>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</si>
  <si>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</si>
  <si>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</si>
  <si>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</si>
  <si>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</si>
  <si>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</si>
  <si>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</si>
  <si>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</si>
  <si>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 xml:space="preserve">17.1. </t>
  </si>
  <si>
    <t>17.2.</t>
  </si>
  <si>
    <t>14.1.</t>
  </si>
  <si>
    <t>14.2.</t>
  </si>
  <si>
    <t>общества с ограниченной ответственностью «АльянсСпецСтрой»</t>
  </si>
  <si>
    <t xml:space="preserve">                                                                                          по делу № 155-13в</t>
  </si>
  <si>
    <t xml:space="preserve">                                                                                          по делу № 156-13в</t>
  </si>
  <si>
    <t>(город Ачинск, ИНН 2443037518)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</si>
</sst>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0" fontId="13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2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NumberFormat="1" applyFont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1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right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1" fontId="8" fillId="0" borderId="0" xfId="59" applyNumberFormat="1" applyFont="1" applyBorder="1" applyAlignment="1">
      <alignment horizont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34" borderId="10" xfId="54" applyFont="1" applyFill="1" applyBorder="1" applyAlignment="1">
      <alignment horizontal="left" vertical="top" wrapText="1"/>
      <protection/>
    </xf>
    <xf numFmtId="0" fontId="15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5" fillId="34" borderId="10" xfId="54" applyFont="1" applyFill="1" applyBorder="1" applyAlignment="1">
      <alignment horizontal="justify" vertical="top" wrapText="1"/>
      <protection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6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14" xfId="58" applyFont="1" applyBorder="1" applyAlignment="1">
      <alignment vertical="center" wrapText="1"/>
      <protection/>
    </xf>
    <xf numFmtId="166" fontId="6" fillId="0" borderId="11" xfId="54" applyNumberFormat="1" applyFont="1" applyBorder="1" applyAlignment="1">
      <alignment horizontal="right" vertical="center"/>
      <protection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  <xf numFmtId="2" fontId="58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2" fontId="8" fillId="0" borderId="11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Layout" zoomScaleSheetLayoutView="80" workbookViewId="0" topLeftCell="A1">
      <selection activeCell="D35" sqref="D35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07" t="s">
        <v>201</v>
      </c>
      <c r="B1" s="107"/>
      <c r="C1" s="107"/>
      <c r="D1" s="107"/>
      <c r="E1" s="107"/>
    </row>
    <row r="2" spans="1:5" ht="18.75" customHeight="1">
      <c r="A2" s="107" t="s">
        <v>200</v>
      </c>
      <c r="B2" s="107"/>
      <c r="C2" s="107"/>
      <c r="D2" s="107"/>
      <c r="E2" s="107"/>
    </row>
    <row r="3" spans="1:5" ht="18.75" customHeight="1">
      <c r="A3" s="107" t="s">
        <v>275</v>
      </c>
      <c r="B3" s="107"/>
      <c r="C3" s="107"/>
      <c r="D3" s="107"/>
      <c r="E3" s="107"/>
    </row>
    <row r="4" spans="1:5" ht="18.75">
      <c r="A4" s="3"/>
      <c r="C4" s="78"/>
      <c r="D4" s="78"/>
      <c r="E4" s="78"/>
    </row>
    <row r="5" spans="1:6" ht="20.25" customHeight="1">
      <c r="A5" s="108" t="s">
        <v>82</v>
      </c>
      <c r="B5" s="108"/>
      <c r="C5" s="108"/>
      <c r="D5" s="108"/>
      <c r="E5" s="108"/>
      <c r="F5" s="6"/>
    </row>
    <row r="6" spans="1:8" ht="18.75">
      <c r="A6" s="109" t="s">
        <v>274</v>
      </c>
      <c r="B6" s="109"/>
      <c r="C6" s="109"/>
      <c r="D6" s="109"/>
      <c r="E6" s="109"/>
      <c r="F6" s="7"/>
      <c r="G6" s="7"/>
      <c r="H6" s="7"/>
    </row>
    <row r="7" spans="1:6" ht="18.75">
      <c r="A7" s="110" t="s">
        <v>277</v>
      </c>
      <c r="B7" s="110"/>
      <c r="C7" s="110"/>
      <c r="D7" s="110"/>
      <c r="E7" s="110"/>
      <c r="F7" s="8"/>
    </row>
    <row r="8" ht="18.75">
      <c r="C8" s="9"/>
    </row>
    <row r="9" spans="1:5" ht="15" customHeight="1">
      <c r="A9" s="111" t="s">
        <v>0</v>
      </c>
      <c r="B9" s="111" t="s">
        <v>32</v>
      </c>
      <c r="C9" s="111" t="s">
        <v>33</v>
      </c>
      <c r="D9" s="114" t="s">
        <v>80</v>
      </c>
      <c r="E9" s="115"/>
    </row>
    <row r="10" spans="1:5" ht="18" customHeight="1">
      <c r="A10" s="112"/>
      <c r="B10" s="112"/>
      <c r="C10" s="112"/>
      <c r="D10" s="111" t="s">
        <v>83</v>
      </c>
      <c r="E10" s="111" t="s">
        <v>84</v>
      </c>
    </row>
    <row r="11" spans="1:5" ht="18" customHeight="1">
      <c r="A11" s="113"/>
      <c r="B11" s="113"/>
      <c r="C11" s="113"/>
      <c r="D11" s="113"/>
      <c r="E11" s="113"/>
    </row>
    <row r="12" spans="1:5" ht="15.75">
      <c r="A12" s="82">
        <v>1</v>
      </c>
      <c r="B12" s="82">
        <v>2</v>
      </c>
      <c r="C12" s="82">
        <v>3</v>
      </c>
      <c r="D12" s="82">
        <v>4</v>
      </c>
      <c r="E12" s="82">
        <v>5</v>
      </c>
    </row>
    <row r="13" spans="1:5" ht="31.5">
      <c r="A13" s="82">
        <v>1</v>
      </c>
      <c r="B13" s="85" t="s">
        <v>85</v>
      </c>
      <c r="C13" s="82" t="s">
        <v>71</v>
      </c>
      <c r="D13" s="88">
        <v>10.9</v>
      </c>
      <c r="E13" s="88">
        <f>D13</f>
        <v>10.9</v>
      </c>
    </row>
    <row r="14" spans="1:5" ht="47.25">
      <c r="A14" s="82">
        <v>2</v>
      </c>
      <c r="B14" s="85" t="s">
        <v>86</v>
      </c>
      <c r="C14" s="82" t="s">
        <v>87</v>
      </c>
      <c r="D14" s="88">
        <v>4</v>
      </c>
      <c r="E14" s="88">
        <f aca="true" t="shared" si="0" ref="E14:E44">D14</f>
        <v>4</v>
      </c>
    </row>
    <row r="15" spans="1:5" ht="31.5">
      <c r="A15" s="82">
        <v>3</v>
      </c>
      <c r="B15" s="85" t="s">
        <v>88</v>
      </c>
      <c r="C15" s="82" t="s">
        <v>87</v>
      </c>
      <c r="D15" s="88">
        <v>0</v>
      </c>
      <c r="E15" s="88">
        <f t="shared" si="0"/>
        <v>0</v>
      </c>
    </row>
    <row r="16" spans="1:5" ht="47.25">
      <c r="A16" s="82">
        <v>4</v>
      </c>
      <c r="B16" s="85" t="s">
        <v>89</v>
      </c>
      <c r="C16" s="82" t="s">
        <v>87</v>
      </c>
      <c r="D16" s="88">
        <v>0</v>
      </c>
      <c r="E16" s="88">
        <f t="shared" si="0"/>
        <v>0</v>
      </c>
    </row>
    <row r="17" spans="1:5" ht="33" customHeight="1">
      <c r="A17" s="82">
        <v>5</v>
      </c>
      <c r="B17" s="85" t="s">
        <v>90</v>
      </c>
      <c r="C17" s="82" t="s">
        <v>91</v>
      </c>
      <c r="D17" s="88">
        <v>1.08</v>
      </c>
      <c r="E17" s="88">
        <f t="shared" si="0"/>
        <v>1.08</v>
      </c>
    </row>
    <row r="18" spans="1:5" ht="22.5" customHeight="1">
      <c r="A18" s="82">
        <v>6</v>
      </c>
      <c r="B18" s="85" t="s">
        <v>92</v>
      </c>
      <c r="C18" s="82" t="s">
        <v>91</v>
      </c>
      <c r="D18" s="88">
        <f>D19/365</f>
        <v>0.16446027397260274</v>
      </c>
      <c r="E18" s="88">
        <f t="shared" si="0"/>
        <v>0.16446027397260274</v>
      </c>
    </row>
    <row r="19" spans="1:5" ht="47.25">
      <c r="A19" s="82">
        <v>7</v>
      </c>
      <c r="B19" s="85" t="s">
        <v>215</v>
      </c>
      <c r="C19" s="82" t="s">
        <v>46</v>
      </c>
      <c r="D19" s="88">
        <f>D21</f>
        <v>60.028</v>
      </c>
      <c r="E19" s="88">
        <f t="shared" si="0"/>
        <v>60.028</v>
      </c>
    </row>
    <row r="20" spans="1:5" ht="15.75">
      <c r="A20" s="82" t="s">
        <v>27</v>
      </c>
      <c r="B20" s="86" t="s">
        <v>216</v>
      </c>
      <c r="C20" s="82" t="s">
        <v>46</v>
      </c>
      <c r="D20" s="88">
        <v>0</v>
      </c>
      <c r="E20" s="88">
        <f t="shared" si="0"/>
        <v>0</v>
      </c>
    </row>
    <row r="21" spans="1:5" ht="15.75">
      <c r="A21" s="82" t="s">
        <v>28</v>
      </c>
      <c r="B21" s="87" t="s">
        <v>217</v>
      </c>
      <c r="C21" s="82" t="s">
        <v>46</v>
      </c>
      <c r="D21" s="88">
        <f>D24</f>
        <v>60.028</v>
      </c>
      <c r="E21" s="88">
        <f t="shared" si="0"/>
        <v>60.028</v>
      </c>
    </row>
    <row r="22" spans="1:5" ht="31.5">
      <c r="A22" s="82">
        <v>8</v>
      </c>
      <c r="B22" s="81" t="s">
        <v>202</v>
      </c>
      <c r="C22" s="82" t="s">
        <v>46</v>
      </c>
      <c r="D22" s="88">
        <v>0</v>
      </c>
      <c r="E22" s="88">
        <f t="shared" si="0"/>
        <v>0</v>
      </c>
    </row>
    <row r="23" spans="1:5" ht="31.5">
      <c r="A23" s="82">
        <v>9</v>
      </c>
      <c r="B23" s="81" t="s">
        <v>218</v>
      </c>
      <c r="C23" s="82" t="s">
        <v>46</v>
      </c>
      <c r="D23" s="88">
        <v>0</v>
      </c>
      <c r="E23" s="88">
        <f t="shared" si="0"/>
        <v>0</v>
      </c>
    </row>
    <row r="24" spans="1:5" ht="31.5">
      <c r="A24" s="82">
        <v>10</v>
      </c>
      <c r="B24" s="85" t="s">
        <v>219</v>
      </c>
      <c r="C24" s="82" t="s">
        <v>46</v>
      </c>
      <c r="D24" s="88">
        <f>D26</f>
        <v>60.028</v>
      </c>
      <c r="E24" s="88">
        <f t="shared" si="0"/>
        <v>60.028</v>
      </c>
    </row>
    <row r="25" spans="1:5" ht="15.75">
      <c r="A25" s="82" t="s">
        <v>220</v>
      </c>
      <c r="B25" s="89" t="s">
        <v>221</v>
      </c>
      <c r="C25" s="82" t="s">
        <v>46</v>
      </c>
      <c r="D25" s="88">
        <v>0</v>
      </c>
      <c r="E25" s="88">
        <f t="shared" si="0"/>
        <v>0</v>
      </c>
    </row>
    <row r="26" spans="1:5" ht="15.75">
      <c r="A26" s="82" t="s">
        <v>222</v>
      </c>
      <c r="B26" s="89" t="s">
        <v>223</v>
      </c>
      <c r="C26" s="82" t="s">
        <v>46</v>
      </c>
      <c r="D26" s="88">
        <f>D27+D28+D29</f>
        <v>60.028</v>
      </c>
      <c r="E26" s="88">
        <f t="shared" si="0"/>
        <v>60.028</v>
      </c>
    </row>
    <row r="27" spans="1:5" ht="30">
      <c r="A27" s="82">
        <v>11</v>
      </c>
      <c r="B27" s="89" t="s">
        <v>224</v>
      </c>
      <c r="C27" s="82" t="s">
        <v>46</v>
      </c>
      <c r="D27" s="88">
        <v>0</v>
      </c>
      <c r="E27" s="88">
        <f t="shared" si="0"/>
        <v>0</v>
      </c>
    </row>
    <row r="28" spans="1:5" ht="31.5">
      <c r="A28" s="82">
        <v>12</v>
      </c>
      <c r="B28" s="85" t="s">
        <v>93</v>
      </c>
      <c r="C28" s="82" t="s">
        <v>46</v>
      </c>
      <c r="D28" s="88">
        <v>7.19</v>
      </c>
      <c r="E28" s="88">
        <f t="shared" si="0"/>
        <v>7.19</v>
      </c>
    </row>
    <row r="29" spans="1:5" ht="15.75">
      <c r="A29" s="82">
        <v>13</v>
      </c>
      <c r="B29" s="81" t="s">
        <v>225</v>
      </c>
      <c r="C29" s="82" t="s">
        <v>46</v>
      </c>
      <c r="D29" s="88">
        <f>D30+D32+D33+D35</f>
        <v>52.838</v>
      </c>
      <c r="E29" s="88">
        <f t="shared" si="0"/>
        <v>52.838</v>
      </c>
    </row>
    <row r="30" spans="1:5" ht="15.75">
      <c r="A30" s="82" t="s">
        <v>226</v>
      </c>
      <c r="B30" s="81" t="s">
        <v>94</v>
      </c>
      <c r="C30" s="82" t="s">
        <v>46</v>
      </c>
      <c r="D30" s="88">
        <v>50.19</v>
      </c>
      <c r="E30" s="88">
        <f t="shared" si="0"/>
        <v>50.19</v>
      </c>
    </row>
    <row r="31" spans="1:5" ht="31.5">
      <c r="A31" s="88" t="s">
        <v>227</v>
      </c>
      <c r="B31" s="81" t="s">
        <v>228</v>
      </c>
      <c r="C31" s="82" t="s">
        <v>46</v>
      </c>
      <c r="D31" s="88">
        <f>D30*0.23</f>
        <v>11.5437</v>
      </c>
      <c r="E31" s="88">
        <f t="shared" si="0"/>
        <v>11.5437</v>
      </c>
    </row>
    <row r="32" spans="1:5" ht="15" customHeight="1">
      <c r="A32" s="82" t="s">
        <v>229</v>
      </c>
      <c r="B32" s="81" t="s">
        <v>47</v>
      </c>
      <c r="C32" s="82" t="s">
        <v>46</v>
      </c>
      <c r="D32" s="88">
        <v>0</v>
      </c>
      <c r="E32" s="88">
        <f t="shared" si="0"/>
        <v>0</v>
      </c>
    </row>
    <row r="33" spans="1:5" ht="15.75" customHeight="1">
      <c r="A33" s="82" t="s">
        <v>230</v>
      </c>
      <c r="B33" s="81" t="s">
        <v>95</v>
      </c>
      <c r="C33" s="82" t="s">
        <v>46</v>
      </c>
      <c r="D33" s="88">
        <v>1.884</v>
      </c>
      <c r="E33" s="88">
        <f t="shared" si="0"/>
        <v>1.884</v>
      </c>
    </row>
    <row r="34" spans="1:5" ht="31.5">
      <c r="A34" s="82" t="s">
        <v>231</v>
      </c>
      <c r="B34" s="81" t="s">
        <v>228</v>
      </c>
      <c r="C34" s="82" t="s">
        <v>46</v>
      </c>
      <c r="D34" s="88">
        <v>0</v>
      </c>
      <c r="E34" s="88">
        <f t="shared" si="0"/>
        <v>0</v>
      </c>
    </row>
    <row r="35" spans="1:5" ht="15.75">
      <c r="A35" s="82" t="s">
        <v>232</v>
      </c>
      <c r="B35" s="81" t="s">
        <v>96</v>
      </c>
      <c r="C35" s="82" t="s">
        <v>46</v>
      </c>
      <c r="D35" s="88">
        <v>0.764</v>
      </c>
      <c r="E35" s="88">
        <f t="shared" si="0"/>
        <v>0.764</v>
      </c>
    </row>
    <row r="36" spans="1:5" ht="31.5">
      <c r="A36" s="82" t="s">
        <v>233</v>
      </c>
      <c r="B36" s="81" t="s">
        <v>228</v>
      </c>
      <c r="C36" s="82" t="s">
        <v>46</v>
      </c>
      <c r="D36" s="88">
        <v>0</v>
      </c>
      <c r="E36" s="88">
        <f t="shared" si="0"/>
        <v>0</v>
      </c>
    </row>
    <row r="37" spans="1:5" ht="15.75">
      <c r="A37" s="82">
        <v>14</v>
      </c>
      <c r="B37" s="83" t="s">
        <v>48</v>
      </c>
      <c r="C37" s="84" t="s">
        <v>49</v>
      </c>
      <c r="D37" s="101">
        <v>32.12</v>
      </c>
      <c r="E37" s="88">
        <f t="shared" si="0"/>
        <v>32.12</v>
      </c>
    </row>
    <row r="38" spans="1:5" ht="60">
      <c r="A38" s="82">
        <v>15</v>
      </c>
      <c r="B38" s="83" t="s">
        <v>234</v>
      </c>
      <c r="C38" s="84"/>
      <c r="D38" s="88"/>
      <c r="E38" s="88"/>
    </row>
    <row r="39" spans="1:5" ht="15" customHeight="1">
      <c r="A39" s="82" t="s">
        <v>205</v>
      </c>
      <c r="B39" s="83" t="s">
        <v>235</v>
      </c>
      <c r="C39" s="84" t="s">
        <v>97</v>
      </c>
      <c r="D39" s="88">
        <f>D37/D19</f>
        <v>0.5350836276404344</v>
      </c>
      <c r="E39" s="88">
        <f t="shared" si="0"/>
        <v>0.5350836276404344</v>
      </c>
    </row>
    <row r="40" spans="1:5" ht="15.75" hidden="1">
      <c r="A40" s="82" t="s">
        <v>206</v>
      </c>
      <c r="B40" s="83" t="s">
        <v>41</v>
      </c>
      <c r="C40" s="84" t="s">
        <v>97</v>
      </c>
      <c r="D40" s="88"/>
      <c r="E40" s="88">
        <f t="shared" si="0"/>
        <v>0</v>
      </c>
    </row>
    <row r="41" spans="1:5" ht="15.75" hidden="1">
      <c r="A41" s="82" t="s">
        <v>206</v>
      </c>
      <c r="B41" s="83" t="s">
        <v>42</v>
      </c>
      <c r="C41" s="84" t="s">
        <v>97</v>
      </c>
      <c r="D41" s="88">
        <v>0</v>
      </c>
      <c r="E41" s="88">
        <f t="shared" si="0"/>
        <v>0</v>
      </c>
    </row>
    <row r="42" spans="1:5" ht="31.5" hidden="1">
      <c r="A42" s="82">
        <v>16</v>
      </c>
      <c r="B42" s="83" t="s">
        <v>236</v>
      </c>
      <c r="C42" s="83" t="s">
        <v>98</v>
      </c>
      <c r="D42" s="88"/>
      <c r="E42" s="88">
        <f t="shared" si="0"/>
        <v>0</v>
      </c>
    </row>
    <row r="43" spans="1:5" ht="15.75" hidden="1">
      <c r="A43" s="82" t="s">
        <v>237</v>
      </c>
      <c r="B43" s="90" t="s">
        <v>238</v>
      </c>
      <c r="C43" s="83"/>
      <c r="D43" s="88"/>
      <c r="E43" s="88">
        <f t="shared" si="0"/>
        <v>0</v>
      </c>
    </row>
    <row r="44" spans="1:5" ht="15.75" hidden="1">
      <c r="A44" s="82" t="s">
        <v>239</v>
      </c>
      <c r="B44" s="90"/>
      <c r="C44" s="83"/>
      <c r="D44" s="88"/>
      <c r="E44" s="88">
        <f t="shared" si="0"/>
        <v>0</v>
      </c>
    </row>
    <row r="45" spans="1:5" ht="15.75">
      <c r="A45" s="13">
        <v>16</v>
      </c>
      <c r="B45" s="12" t="s">
        <v>72</v>
      </c>
      <c r="C45" s="13" t="s">
        <v>35</v>
      </c>
      <c r="D45" s="88"/>
      <c r="E45" s="88">
        <v>105.6</v>
      </c>
    </row>
    <row r="46" spans="1:5" ht="31.5">
      <c r="A46" s="82">
        <v>17</v>
      </c>
      <c r="B46" s="81" t="s">
        <v>240</v>
      </c>
      <c r="C46" s="81"/>
      <c r="D46" s="88"/>
      <c r="E46" s="88"/>
    </row>
    <row r="47" spans="1:5" ht="15.75">
      <c r="A47" s="82" t="s">
        <v>270</v>
      </c>
      <c r="B47" s="81" t="s">
        <v>99</v>
      </c>
      <c r="C47" s="82" t="s">
        <v>35</v>
      </c>
      <c r="D47" s="88"/>
      <c r="E47" s="88">
        <v>107.3</v>
      </c>
    </row>
    <row r="48" spans="1:5" ht="15.75" hidden="1">
      <c r="A48" s="82" t="s">
        <v>241</v>
      </c>
      <c r="B48" s="81" t="s">
        <v>100</v>
      </c>
      <c r="C48" s="82" t="s">
        <v>35</v>
      </c>
      <c r="D48" s="88"/>
      <c r="E48" s="88">
        <v>107.3</v>
      </c>
    </row>
    <row r="49" spans="1:5" ht="15.75" hidden="1">
      <c r="A49" s="82" t="s">
        <v>242</v>
      </c>
      <c r="B49" s="81" t="s">
        <v>101</v>
      </c>
      <c r="C49" s="82" t="s">
        <v>35</v>
      </c>
      <c r="D49" s="88"/>
      <c r="E49" s="88">
        <v>105.4</v>
      </c>
    </row>
    <row r="50" spans="1:5" ht="15.75">
      <c r="A50" s="82" t="s">
        <v>271</v>
      </c>
      <c r="B50" s="81" t="s">
        <v>102</v>
      </c>
      <c r="C50" s="82" t="s">
        <v>35</v>
      </c>
      <c r="D50" s="88"/>
      <c r="E50" s="88">
        <v>103</v>
      </c>
    </row>
    <row r="51" spans="1:5" ht="15.75" hidden="1">
      <c r="A51" s="81" t="s">
        <v>243</v>
      </c>
      <c r="B51" s="81" t="s">
        <v>103</v>
      </c>
      <c r="C51" s="82" t="s">
        <v>35</v>
      </c>
      <c r="D51" s="81"/>
      <c r="E51" s="82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6" sqref="A6:E6"/>
    </sheetView>
  </sheetViews>
  <sheetFormatPr defaultColWidth="9.140625" defaultRowHeight="15"/>
  <cols>
    <col min="1" max="1" width="5.140625" style="73" customWidth="1"/>
    <col min="2" max="2" width="27.140625" style="73" customWidth="1"/>
    <col min="3" max="3" width="12.57421875" style="73" customWidth="1"/>
    <col min="4" max="4" width="22.00390625" style="73" customWidth="1"/>
    <col min="5" max="5" width="19.57421875" style="73" customWidth="1"/>
    <col min="6" max="16384" width="9.140625" style="73" customWidth="1"/>
  </cols>
  <sheetData>
    <row r="1" spans="1:5" ht="18.75" customHeight="1">
      <c r="A1" s="107" t="s">
        <v>269</v>
      </c>
      <c r="B1" s="107"/>
      <c r="C1" s="107"/>
      <c r="D1" s="107"/>
      <c r="E1" s="107"/>
    </row>
    <row r="2" spans="1:5" ht="18.75" customHeight="1">
      <c r="A2" s="107" t="s">
        <v>200</v>
      </c>
      <c r="B2" s="107"/>
      <c r="C2" s="107"/>
      <c r="D2" s="107"/>
      <c r="E2" s="107"/>
    </row>
    <row r="3" spans="1:5" ht="18.75" customHeight="1">
      <c r="A3" s="107" t="str">
        <f>'прил 1 сток'!A3:E3</f>
        <v>                                                                                          по делу № 156-13в</v>
      </c>
      <c r="B3" s="107"/>
      <c r="C3" s="107"/>
      <c r="D3" s="107"/>
      <c r="E3" s="107"/>
    </row>
    <row r="4" ht="15.75" customHeight="1"/>
    <row r="5" spans="1:5" ht="18.75">
      <c r="A5" s="136" t="s">
        <v>198</v>
      </c>
      <c r="B5" s="136"/>
      <c r="C5" s="136"/>
      <c r="D5" s="136"/>
      <c r="E5" s="136"/>
    </row>
    <row r="6" spans="1:5" ht="18.75">
      <c r="A6" s="136" t="str">
        <f>'прил 1 сток'!A6:E6</f>
        <v>общества с ограниченной ответственностью «АльянсСпецСтрой»</v>
      </c>
      <c r="B6" s="136"/>
      <c r="C6" s="136"/>
      <c r="D6" s="136"/>
      <c r="E6" s="136"/>
    </row>
    <row r="7" spans="1:5" ht="17.25" customHeight="1">
      <c r="A7" s="131" t="str">
        <f>'прил 1 сток'!A7:E7</f>
        <v>(город Ачинск, ИНН 2443037518)</v>
      </c>
      <c r="B7" s="131"/>
      <c r="C7" s="131"/>
      <c r="D7" s="131"/>
      <c r="E7" s="131"/>
    </row>
    <row r="9" spans="1:5" s="74" customFormat="1" ht="23.25" customHeight="1">
      <c r="A9" s="132" t="s">
        <v>0</v>
      </c>
      <c r="B9" s="132" t="s">
        <v>74</v>
      </c>
      <c r="C9" s="132" t="s">
        <v>33</v>
      </c>
      <c r="D9" s="137" t="s">
        <v>75</v>
      </c>
      <c r="E9" s="138"/>
    </row>
    <row r="10" spans="1:5" s="74" customFormat="1" ht="55.5" customHeight="1">
      <c r="A10" s="133"/>
      <c r="B10" s="133"/>
      <c r="C10" s="133"/>
      <c r="D10" s="75" t="s">
        <v>76</v>
      </c>
      <c r="E10" s="75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30</v>
      </c>
      <c r="C12" s="75"/>
      <c r="D12" s="79"/>
      <c r="E12" s="79"/>
    </row>
    <row r="13" spans="1:5" s="74" customFormat="1" ht="55.5" customHeight="1">
      <c r="A13" s="75" t="s">
        <v>3</v>
      </c>
      <c r="B13" s="76" t="s">
        <v>77</v>
      </c>
      <c r="C13" s="80" t="s">
        <v>193</v>
      </c>
      <c r="D13" s="77">
        <v>35.92</v>
      </c>
      <c r="E13" s="77">
        <v>37.85</v>
      </c>
    </row>
    <row r="14" spans="1:5" ht="57" customHeight="1">
      <c r="A14" s="75" t="s">
        <v>4</v>
      </c>
      <c r="B14" s="76" t="s">
        <v>78</v>
      </c>
      <c r="C14" s="80" t="s">
        <v>193</v>
      </c>
      <c r="D14" s="77">
        <v>35.92</v>
      </c>
      <c r="E14" s="77">
        <v>37.85</v>
      </c>
    </row>
    <row r="16" spans="1:5" ht="65.25" customHeight="1">
      <c r="A16" s="135" t="s">
        <v>194</v>
      </c>
      <c r="B16" s="135"/>
      <c r="C16" s="135"/>
      <c r="D16" s="135"/>
      <c r="E16" s="135"/>
    </row>
  </sheetData>
  <sheetProtection/>
  <mergeCells count="11">
    <mergeCell ref="B9:B10"/>
    <mergeCell ref="C9:C10"/>
    <mergeCell ref="D9:E9"/>
    <mergeCell ref="A16:E16"/>
    <mergeCell ref="A6:E6"/>
    <mergeCell ref="A1:E1"/>
    <mergeCell ref="A2:E2"/>
    <mergeCell ref="A3:E3"/>
    <mergeCell ref="A5:E5"/>
    <mergeCell ref="A7:E7"/>
    <mergeCell ref="A9:A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10">
      <selection activeCell="D38" sqref="D38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07" t="s">
        <v>201</v>
      </c>
      <c r="B1" s="107"/>
      <c r="C1" s="107"/>
      <c r="D1" s="107"/>
      <c r="E1" s="107"/>
    </row>
    <row r="2" spans="1:5" ht="18.75">
      <c r="A2" s="107" t="s">
        <v>200</v>
      </c>
      <c r="B2" s="107"/>
      <c r="C2" s="107"/>
      <c r="D2" s="107"/>
      <c r="E2" s="107"/>
    </row>
    <row r="3" spans="1:5" ht="18.75" customHeight="1">
      <c r="A3" s="107" t="s">
        <v>276</v>
      </c>
      <c r="B3" s="107"/>
      <c r="C3" s="107"/>
      <c r="D3" s="107"/>
      <c r="E3" s="107"/>
    </row>
    <row r="4" spans="1:5" ht="18.75">
      <c r="A4" s="3"/>
      <c r="B4" s="3"/>
      <c r="C4" s="4"/>
      <c r="D4" s="4"/>
      <c r="E4" s="4"/>
    </row>
    <row r="5" spans="1:6" ht="20.25" customHeight="1">
      <c r="A5" s="108" t="s">
        <v>82</v>
      </c>
      <c r="B5" s="108"/>
      <c r="C5" s="108"/>
      <c r="D5" s="108"/>
      <c r="E5" s="108"/>
      <c r="F5" s="6"/>
    </row>
    <row r="6" spans="1:8" ht="18.75">
      <c r="A6" s="109" t="str">
        <f>'прил 1 вода'!A6:E6</f>
        <v>общества с ограниченной ответственностью «АльянсСпецСтрой»</v>
      </c>
      <c r="B6" s="109"/>
      <c r="C6" s="109"/>
      <c r="D6" s="109"/>
      <c r="E6" s="109"/>
      <c r="F6" s="7"/>
      <c r="G6" s="7"/>
      <c r="H6" s="7"/>
    </row>
    <row r="7" spans="1:6" ht="18.75">
      <c r="A7" s="110" t="str">
        <f>'прил 1 вода'!A7:E7</f>
        <v>(город Ачинск, ИНН 2443037518)</v>
      </c>
      <c r="B7" s="110"/>
      <c r="C7" s="110"/>
      <c r="D7" s="110"/>
      <c r="E7" s="110"/>
      <c r="F7" s="8"/>
    </row>
    <row r="8" ht="18.75">
      <c r="C8" s="9"/>
    </row>
    <row r="9" spans="1:5" ht="15" customHeight="1">
      <c r="A9" s="116" t="s">
        <v>0</v>
      </c>
      <c r="B9" s="116" t="s">
        <v>32</v>
      </c>
      <c r="C9" s="116" t="s">
        <v>33</v>
      </c>
      <c r="D9" s="116" t="s">
        <v>80</v>
      </c>
      <c r="E9" s="116"/>
    </row>
    <row r="10" spans="1:5" ht="18" customHeight="1">
      <c r="A10" s="116"/>
      <c r="B10" s="116"/>
      <c r="C10" s="116"/>
      <c r="D10" s="116" t="s">
        <v>244</v>
      </c>
      <c r="E10" s="116" t="s">
        <v>245</v>
      </c>
    </row>
    <row r="11" spans="1:5" ht="18" customHeight="1">
      <c r="A11" s="116"/>
      <c r="B11" s="116"/>
      <c r="C11" s="116"/>
      <c r="D11" s="116"/>
      <c r="E11" s="116"/>
    </row>
    <row r="12" spans="1:5" ht="15.75">
      <c r="A12" s="91">
        <v>1</v>
      </c>
      <c r="B12" s="91">
        <v>2</v>
      </c>
      <c r="C12" s="91">
        <v>3</v>
      </c>
      <c r="D12" s="91">
        <v>4</v>
      </c>
      <c r="E12" s="91">
        <v>5</v>
      </c>
    </row>
    <row r="13" spans="1:5" ht="31.5">
      <c r="A13" s="91">
        <v>1</v>
      </c>
      <c r="B13" s="92" t="s">
        <v>209</v>
      </c>
      <c r="C13" s="91" t="s">
        <v>71</v>
      </c>
      <c r="D13" s="95">
        <v>12.34</v>
      </c>
      <c r="E13" s="95">
        <f>D13</f>
        <v>12.34</v>
      </c>
    </row>
    <row r="14" spans="1:5" ht="31.5">
      <c r="A14" s="91">
        <v>2</v>
      </c>
      <c r="B14" s="92" t="s">
        <v>210</v>
      </c>
      <c r="C14" s="91" t="s">
        <v>87</v>
      </c>
      <c r="D14" s="95">
        <v>2</v>
      </c>
      <c r="E14" s="95">
        <f aca="true" t="shared" si="0" ref="E14:E32">D14</f>
        <v>2</v>
      </c>
    </row>
    <row r="15" spans="1:5" ht="31.5">
      <c r="A15" s="91">
        <v>3</v>
      </c>
      <c r="B15" s="93" t="s">
        <v>246</v>
      </c>
      <c r="C15" s="82" t="s">
        <v>91</v>
      </c>
      <c r="D15" s="95">
        <f>D19/365</f>
        <v>0.02010958904109589</v>
      </c>
      <c r="E15" s="95">
        <f t="shared" si="0"/>
        <v>0.02010958904109589</v>
      </c>
    </row>
    <row r="16" spans="1:5" ht="15.75">
      <c r="A16" s="91">
        <v>4</v>
      </c>
      <c r="B16" s="93" t="s">
        <v>211</v>
      </c>
      <c r="C16" s="91" t="s">
        <v>87</v>
      </c>
      <c r="D16" s="95">
        <v>0</v>
      </c>
      <c r="E16" s="95">
        <f t="shared" si="0"/>
        <v>0</v>
      </c>
    </row>
    <row r="17" spans="1:5" ht="33" customHeight="1">
      <c r="A17" s="91">
        <v>5</v>
      </c>
      <c r="B17" s="93" t="s">
        <v>247</v>
      </c>
      <c r="C17" s="82" t="s">
        <v>91</v>
      </c>
      <c r="D17" s="95">
        <v>0</v>
      </c>
      <c r="E17" s="95">
        <f t="shared" si="0"/>
        <v>0</v>
      </c>
    </row>
    <row r="18" spans="1:5" ht="31.5">
      <c r="A18" s="91">
        <v>6</v>
      </c>
      <c r="B18" s="93" t="s">
        <v>248</v>
      </c>
      <c r="C18" s="82" t="s">
        <v>91</v>
      </c>
      <c r="D18" s="95">
        <v>0.93</v>
      </c>
      <c r="E18" s="95">
        <f t="shared" si="0"/>
        <v>0.93</v>
      </c>
    </row>
    <row r="19" spans="1:5" ht="15.75">
      <c r="A19" s="91">
        <v>7</v>
      </c>
      <c r="B19" s="94" t="s">
        <v>249</v>
      </c>
      <c r="C19" s="91" t="s">
        <v>46</v>
      </c>
      <c r="D19" s="95">
        <f>D20+D21+D22+D23</f>
        <v>7.34</v>
      </c>
      <c r="E19" s="95">
        <f t="shared" si="0"/>
        <v>7.34</v>
      </c>
    </row>
    <row r="20" spans="1:5" ht="15.75">
      <c r="A20" s="91" t="s">
        <v>27</v>
      </c>
      <c r="B20" s="94" t="s">
        <v>212</v>
      </c>
      <c r="C20" s="91" t="s">
        <v>46</v>
      </c>
      <c r="D20" s="95">
        <v>7.34</v>
      </c>
      <c r="E20" s="95">
        <f t="shared" si="0"/>
        <v>7.34</v>
      </c>
    </row>
    <row r="21" spans="1:5" ht="15.75">
      <c r="A21" s="91" t="s">
        <v>28</v>
      </c>
      <c r="B21" s="94" t="s">
        <v>250</v>
      </c>
      <c r="C21" s="91" t="s">
        <v>46</v>
      </c>
      <c r="D21" s="95">
        <v>0</v>
      </c>
      <c r="E21" s="95">
        <f t="shared" si="0"/>
        <v>0</v>
      </c>
    </row>
    <row r="22" spans="1:5" ht="15.75">
      <c r="A22" s="91" t="s">
        <v>251</v>
      </c>
      <c r="B22" s="94" t="s">
        <v>213</v>
      </c>
      <c r="C22" s="91" t="s">
        <v>46</v>
      </c>
      <c r="D22" s="95">
        <v>0</v>
      </c>
      <c r="E22" s="95">
        <f t="shared" si="0"/>
        <v>0</v>
      </c>
    </row>
    <row r="23" spans="1:5" ht="15.75">
      <c r="A23" s="91" t="s">
        <v>252</v>
      </c>
      <c r="B23" s="94" t="s">
        <v>253</v>
      </c>
      <c r="C23" s="91" t="s">
        <v>46</v>
      </c>
      <c r="D23" s="95">
        <v>0</v>
      </c>
      <c r="E23" s="95">
        <f t="shared" si="0"/>
        <v>0</v>
      </c>
    </row>
    <row r="24" spans="1:5" ht="15.75">
      <c r="A24" s="96" t="s">
        <v>254</v>
      </c>
      <c r="B24" s="94" t="s">
        <v>255</v>
      </c>
      <c r="C24" s="91" t="s">
        <v>46</v>
      </c>
      <c r="D24" s="95">
        <v>0</v>
      </c>
      <c r="E24" s="95">
        <f t="shared" si="0"/>
        <v>0</v>
      </c>
    </row>
    <row r="25" spans="1:5" ht="31.5">
      <c r="A25" s="96" t="s">
        <v>256</v>
      </c>
      <c r="B25" s="94" t="s">
        <v>214</v>
      </c>
      <c r="C25" s="91" t="s">
        <v>46</v>
      </c>
      <c r="D25" s="95">
        <v>0</v>
      </c>
      <c r="E25" s="95">
        <f t="shared" si="0"/>
        <v>0</v>
      </c>
    </row>
    <row r="26" spans="1:5" ht="31.5">
      <c r="A26" s="97">
        <v>9</v>
      </c>
      <c r="B26" s="94" t="s">
        <v>257</v>
      </c>
      <c r="C26" s="91" t="s">
        <v>46</v>
      </c>
      <c r="D26" s="95">
        <v>0</v>
      </c>
      <c r="E26" s="95">
        <f t="shared" si="0"/>
        <v>0</v>
      </c>
    </row>
    <row r="27" spans="1:5" ht="31.5">
      <c r="A27" s="97" t="s">
        <v>258</v>
      </c>
      <c r="B27" s="94" t="s">
        <v>259</v>
      </c>
      <c r="C27" s="91" t="s">
        <v>46</v>
      </c>
      <c r="D27" s="95">
        <f>D19</f>
        <v>7.34</v>
      </c>
      <c r="E27" s="95">
        <f t="shared" si="0"/>
        <v>7.34</v>
      </c>
    </row>
    <row r="28" spans="1:5" ht="15.75">
      <c r="A28" s="91">
        <v>11</v>
      </c>
      <c r="B28" s="94" t="s">
        <v>48</v>
      </c>
      <c r="C28" s="91" t="s">
        <v>49</v>
      </c>
      <c r="D28" s="95">
        <v>0</v>
      </c>
      <c r="E28" s="95">
        <f t="shared" si="0"/>
        <v>0</v>
      </c>
    </row>
    <row r="29" spans="1:5" ht="59.25">
      <c r="A29" s="91">
        <v>12</v>
      </c>
      <c r="B29" s="94" t="s">
        <v>260</v>
      </c>
      <c r="C29" s="91"/>
      <c r="D29" s="95">
        <v>0</v>
      </c>
      <c r="E29" s="95">
        <f t="shared" si="0"/>
        <v>0</v>
      </c>
    </row>
    <row r="30" spans="1:5" ht="15.75" hidden="1">
      <c r="A30" s="91" t="s">
        <v>203</v>
      </c>
      <c r="B30" s="94" t="s">
        <v>261</v>
      </c>
      <c r="C30" s="84" t="s">
        <v>97</v>
      </c>
      <c r="D30" s="95">
        <f>D28/D19</f>
        <v>0</v>
      </c>
      <c r="E30" s="95">
        <f t="shared" si="0"/>
        <v>0</v>
      </c>
    </row>
    <row r="31" spans="1:5" ht="15" customHeight="1" hidden="1">
      <c r="A31" s="91" t="s">
        <v>204</v>
      </c>
      <c r="B31" s="94" t="s">
        <v>262</v>
      </c>
      <c r="C31" s="84" t="s">
        <v>97</v>
      </c>
      <c r="D31" s="95"/>
      <c r="E31" s="95">
        <f t="shared" si="0"/>
        <v>0</v>
      </c>
    </row>
    <row r="32" spans="1:5" ht="15.75" customHeight="1" hidden="1">
      <c r="A32" s="91">
        <v>13</v>
      </c>
      <c r="B32" s="83" t="s">
        <v>236</v>
      </c>
      <c r="C32" s="83" t="s">
        <v>98</v>
      </c>
      <c r="D32" s="95"/>
      <c r="E32" s="95">
        <f t="shared" si="0"/>
        <v>0</v>
      </c>
    </row>
    <row r="33" spans="1:5" ht="15.75" hidden="1">
      <c r="A33" s="98" t="s">
        <v>226</v>
      </c>
      <c r="B33" s="99" t="s">
        <v>263</v>
      </c>
      <c r="C33" s="91"/>
      <c r="D33" s="95">
        <v>0.0049</v>
      </c>
      <c r="E33" s="95">
        <v>0.0049</v>
      </c>
    </row>
    <row r="34" spans="1:5" ht="15.75" hidden="1">
      <c r="A34" s="91" t="s">
        <v>229</v>
      </c>
      <c r="B34" s="99" t="s">
        <v>264</v>
      </c>
      <c r="C34" s="91"/>
      <c r="D34" s="95">
        <v>0.0208</v>
      </c>
      <c r="E34" s="95">
        <v>0.0208</v>
      </c>
    </row>
    <row r="35" spans="1:5" ht="15.75" hidden="1">
      <c r="A35" s="91" t="s">
        <v>230</v>
      </c>
      <c r="B35" s="99" t="s">
        <v>265</v>
      </c>
      <c r="C35" s="91"/>
      <c r="D35" s="95">
        <v>0.0038</v>
      </c>
      <c r="E35" s="95">
        <v>0.0038</v>
      </c>
    </row>
    <row r="36" spans="1:5" ht="15.75">
      <c r="A36" s="91">
        <v>13</v>
      </c>
      <c r="B36" s="12" t="s">
        <v>72</v>
      </c>
      <c r="C36" s="13" t="s">
        <v>35</v>
      </c>
      <c r="D36" s="100"/>
      <c r="E36" s="88">
        <v>105.6</v>
      </c>
    </row>
    <row r="37" spans="1:5" ht="31.5">
      <c r="A37" s="91">
        <v>14</v>
      </c>
      <c r="B37" s="81" t="s">
        <v>240</v>
      </c>
      <c r="C37" s="81"/>
      <c r="D37" s="100"/>
      <c r="E37" s="88"/>
    </row>
    <row r="38" spans="1:5" ht="15.75">
      <c r="A38" s="98" t="s">
        <v>272</v>
      </c>
      <c r="B38" s="81" t="s">
        <v>99</v>
      </c>
      <c r="C38" s="82" t="s">
        <v>35</v>
      </c>
      <c r="D38" s="100"/>
      <c r="E38" s="88">
        <v>107.3</v>
      </c>
    </row>
    <row r="39" spans="1:5" ht="15.75" hidden="1">
      <c r="A39" s="91" t="s">
        <v>206</v>
      </c>
      <c r="B39" s="81" t="s">
        <v>100</v>
      </c>
      <c r="C39" s="82" t="s">
        <v>35</v>
      </c>
      <c r="D39" s="100"/>
      <c r="E39" s="88">
        <v>107.3</v>
      </c>
    </row>
    <row r="40" spans="1:5" ht="15.75" hidden="1">
      <c r="A40" s="91" t="s">
        <v>207</v>
      </c>
      <c r="B40" s="81" t="s">
        <v>101</v>
      </c>
      <c r="C40" s="82" t="s">
        <v>35</v>
      </c>
      <c r="D40" s="100"/>
      <c r="E40" s="88">
        <v>105.4</v>
      </c>
    </row>
    <row r="41" spans="1:5" ht="15.75">
      <c r="A41" s="104" t="s">
        <v>273</v>
      </c>
      <c r="B41" s="81" t="s">
        <v>102</v>
      </c>
      <c r="C41" s="82" t="s">
        <v>35</v>
      </c>
      <c r="D41" s="100"/>
      <c r="E41" s="88">
        <v>103</v>
      </c>
    </row>
    <row r="42" spans="1:5" ht="15.75" hidden="1">
      <c r="A42" s="91" t="s">
        <v>208</v>
      </c>
      <c r="B42" s="81" t="s">
        <v>103</v>
      </c>
      <c r="C42" s="82" t="s">
        <v>35</v>
      </c>
      <c r="D42" s="100"/>
      <c r="E42" s="88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7:E7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8" sqref="C78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07" t="s">
        <v>266</v>
      </c>
      <c r="B1" s="107"/>
      <c r="C1" s="107"/>
      <c r="D1" s="107"/>
      <c r="E1" s="107"/>
    </row>
    <row r="2" spans="1:5" ht="18.75">
      <c r="A2" s="107" t="s">
        <v>200</v>
      </c>
      <c r="B2" s="107"/>
      <c r="C2" s="107"/>
      <c r="D2" s="107"/>
      <c r="E2" s="107"/>
    </row>
    <row r="3" spans="1:5" ht="18.75">
      <c r="A3" s="107" t="str">
        <f>'прил 1 вода'!A3:E3</f>
        <v>                                                                                          по делу № 155-13в</v>
      </c>
      <c r="B3" s="107"/>
      <c r="C3" s="107"/>
      <c r="D3" s="107"/>
      <c r="E3" s="107"/>
    </row>
    <row r="4" spans="1:4" ht="18.75">
      <c r="A4" s="16"/>
      <c r="B4" s="16"/>
      <c r="C4" s="17"/>
      <c r="D4" s="17"/>
    </row>
    <row r="5" spans="1:7" ht="18.75" customHeight="1">
      <c r="A5" s="118" t="s">
        <v>195</v>
      </c>
      <c r="B5" s="118"/>
      <c r="C5" s="118"/>
      <c r="D5" s="118"/>
      <c r="E5" s="118"/>
      <c r="G5" s="6"/>
    </row>
    <row r="6" spans="1:7" ht="18.75">
      <c r="A6" s="118" t="str">
        <f>'прил 1 сток'!A6:E6</f>
        <v>общества с ограниченной ответственностью «АльянсСпецСтрой»</v>
      </c>
      <c r="B6" s="118"/>
      <c r="C6" s="118"/>
      <c r="D6" s="118"/>
      <c r="E6" s="118"/>
      <c r="G6" s="6"/>
    </row>
    <row r="7" spans="1:5" ht="17.25" customHeight="1">
      <c r="A7" s="119" t="str">
        <f>'прил 1 сток'!A7:E7</f>
        <v>(город Ачинск, ИНН 2443037518)</v>
      </c>
      <c r="B7" s="119"/>
      <c r="C7" s="119"/>
      <c r="D7" s="119"/>
      <c r="E7" s="119"/>
    </row>
    <row r="8" ht="16.5" customHeight="1">
      <c r="E8" s="18" t="s">
        <v>104</v>
      </c>
    </row>
    <row r="9" spans="1:5" ht="17.25" customHeight="1">
      <c r="A9" s="117" t="s">
        <v>0</v>
      </c>
      <c r="B9" s="117" t="s">
        <v>1</v>
      </c>
      <c r="C9" s="117" t="s">
        <v>80</v>
      </c>
      <c r="D9" s="117"/>
      <c r="E9" s="117"/>
    </row>
    <row r="10" spans="1:5" ht="67.5" customHeight="1">
      <c r="A10" s="117"/>
      <c r="B10" s="117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740.63</v>
      </c>
      <c r="D12" s="103">
        <f>C12</f>
        <v>740.63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103">
        <f aca="true" t="shared" si="0" ref="D13:D76">C13</f>
        <v>0</v>
      </c>
      <c r="E13" s="24">
        <f aca="true" t="shared" si="1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103">
        <f t="shared" si="0"/>
        <v>0</v>
      </c>
      <c r="E14" s="24">
        <f t="shared" si="1"/>
        <v>0</v>
      </c>
    </row>
    <row r="15" spans="1:5" ht="31.5" hidden="1">
      <c r="A15" s="1" t="s">
        <v>107</v>
      </c>
      <c r="B15" s="2" t="s">
        <v>108</v>
      </c>
      <c r="C15" s="25"/>
      <c r="D15" s="103">
        <f t="shared" si="0"/>
        <v>0</v>
      </c>
      <c r="E15" s="24">
        <f t="shared" si="1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103">
        <f t="shared" si="0"/>
        <v>0</v>
      </c>
      <c r="E16" s="24">
        <f t="shared" si="1"/>
        <v>0</v>
      </c>
    </row>
    <row r="17" spans="1:5" ht="15.75" hidden="1">
      <c r="A17" s="1" t="s">
        <v>110</v>
      </c>
      <c r="B17" s="2" t="s">
        <v>111</v>
      </c>
      <c r="C17" s="25"/>
      <c r="D17" s="103">
        <f t="shared" si="0"/>
        <v>0</v>
      </c>
      <c r="E17" s="24">
        <f t="shared" si="1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103">
        <f t="shared" si="0"/>
        <v>0</v>
      </c>
      <c r="E18" s="24">
        <f t="shared" si="1"/>
        <v>0</v>
      </c>
    </row>
    <row r="19" spans="1:5" ht="15.75" hidden="1">
      <c r="A19" s="1" t="s">
        <v>113</v>
      </c>
      <c r="B19" s="2" t="s">
        <v>114</v>
      </c>
      <c r="C19" s="25"/>
      <c r="D19" s="103">
        <f t="shared" si="0"/>
        <v>0</v>
      </c>
      <c r="E19" s="24">
        <f t="shared" si="1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103">
        <f t="shared" si="0"/>
        <v>0</v>
      </c>
      <c r="E20" s="24">
        <f t="shared" si="1"/>
        <v>0</v>
      </c>
    </row>
    <row r="21" spans="1:5" ht="15.75" hidden="1">
      <c r="A21" s="1" t="s">
        <v>116</v>
      </c>
      <c r="B21" s="2" t="s">
        <v>117</v>
      </c>
      <c r="C21" s="25"/>
      <c r="D21" s="103">
        <f t="shared" si="0"/>
        <v>0</v>
      </c>
      <c r="E21" s="24">
        <f t="shared" si="1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103">
        <f t="shared" si="0"/>
        <v>0</v>
      </c>
      <c r="E22" s="24">
        <f t="shared" si="1"/>
        <v>0</v>
      </c>
    </row>
    <row r="23" spans="1:5" ht="15.75" hidden="1">
      <c r="A23" s="1" t="s">
        <v>119</v>
      </c>
      <c r="B23" s="2" t="s">
        <v>120</v>
      </c>
      <c r="C23" s="25"/>
      <c r="D23" s="103">
        <f t="shared" si="0"/>
        <v>0</v>
      </c>
      <c r="E23" s="24">
        <f t="shared" si="1"/>
        <v>0</v>
      </c>
    </row>
    <row r="24" spans="1:5" ht="31.5" hidden="1">
      <c r="A24" s="1" t="s">
        <v>121</v>
      </c>
      <c r="B24" s="2" t="s">
        <v>122</v>
      </c>
      <c r="C24" s="25"/>
      <c r="D24" s="103">
        <f t="shared" si="0"/>
        <v>0</v>
      </c>
      <c r="E24" s="24">
        <f t="shared" si="1"/>
        <v>0</v>
      </c>
    </row>
    <row r="25" spans="1:5" ht="15.75" hidden="1">
      <c r="A25" s="1" t="s">
        <v>123</v>
      </c>
      <c r="B25" s="2" t="s">
        <v>124</v>
      </c>
      <c r="C25" s="25"/>
      <c r="D25" s="103">
        <f t="shared" si="0"/>
        <v>0</v>
      </c>
      <c r="E25" s="24">
        <f t="shared" si="1"/>
        <v>0</v>
      </c>
    </row>
    <row r="26" spans="1:5" ht="31.5" hidden="1">
      <c r="A26" s="1" t="s">
        <v>4</v>
      </c>
      <c r="B26" s="2" t="s">
        <v>125</v>
      </c>
      <c r="C26" s="25"/>
      <c r="D26" s="103">
        <f t="shared" si="0"/>
        <v>0</v>
      </c>
      <c r="E26" s="24">
        <f t="shared" si="1"/>
        <v>0</v>
      </c>
    </row>
    <row r="27" spans="1:5" ht="15.75" hidden="1">
      <c r="A27" s="1" t="s">
        <v>5</v>
      </c>
      <c r="B27" s="2" t="s">
        <v>126</v>
      </c>
      <c r="C27" s="25"/>
      <c r="D27" s="103">
        <f t="shared" si="0"/>
        <v>0</v>
      </c>
      <c r="E27" s="24">
        <f t="shared" si="1"/>
        <v>0</v>
      </c>
    </row>
    <row r="28" spans="1:5" ht="15.75" hidden="1">
      <c r="A28" s="1" t="s">
        <v>6</v>
      </c>
      <c r="B28" s="2" t="s">
        <v>127</v>
      </c>
      <c r="C28" s="26"/>
      <c r="D28" s="103">
        <f t="shared" si="0"/>
        <v>0</v>
      </c>
      <c r="E28" s="24">
        <f t="shared" si="1"/>
        <v>0</v>
      </c>
    </row>
    <row r="29" spans="1:5" ht="15.75" hidden="1">
      <c r="A29" s="1" t="s">
        <v>7</v>
      </c>
      <c r="B29" s="27" t="s">
        <v>128</v>
      </c>
      <c r="C29" s="28"/>
      <c r="D29" s="103">
        <f t="shared" si="0"/>
        <v>0</v>
      </c>
      <c r="E29" s="24">
        <f t="shared" si="1"/>
        <v>0</v>
      </c>
    </row>
    <row r="30" spans="1:5" ht="15.75" hidden="1">
      <c r="A30" s="1" t="s">
        <v>8</v>
      </c>
      <c r="B30" s="27" t="s">
        <v>129</v>
      </c>
      <c r="C30" s="28"/>
      <c r="D30" s="103">
        <f t="shared" si="0"/>
        <v>0</v>
      </c>
      <c r="E30" s="24">
        <f t="shared" si="1"/>
        <v>0</v>
      </c>
    </row>
    <row r="31" spans="1:5" ht="31.5" hidden="1">
      <c r="A31" s="1" t="s">
        <v>130</v>
      </c>
      <c r="B31" s="2" t="s">
        <v>131</v>
      </c>
      <c r="C31" s="29"/>
      <c r="D31" s="103">
        <f t="shared" si="0"/>
        <v>0</v>
      </c>
      <c r="E31" s="24">
        <f t="shared" si="1"/>
        <v>0</v>
      </c>
    </row>
    <row r="32" spans="1:5" ht="47.25" hidden="1">
      <c r="A32" s="1" t="s">
        <v>132</v>
      </c>
      <c r="B32" s="27" t="s">
        <v>133</v>
      </c>
      <c r="C32" s="29"/>
      <c r="D32" s="103">
        <f t="shared" si="0"/>
        <v>0</v>
      </c>
      <c r="E32" s="24">
        <f t="shared" si="1"/>
        <v>0</v>
      </c>
    </row>
    <row r="33" spans="1:5" ht="31.5" hidden="1">
      <c r="A33" s="1" t="s">
        <v>134</v>
      </c>
      <c r="B33" s="2" t="s">
        <v>131</v>
      </c>
      <c r="C33" s="29"/>
      <c r="D33" s="103">
        <f t="shared" si="0"/>
        <v>0</v>
      </c>
      <c r="E33" s="24">
        <f t="shared" si="1"/>
        <v>0</v>
      </c>
    </row>
    <row r="34" spans="1:5" ht="47.25" hidden="1">
      <c r="A34" s="1" t="s">
        <v>135</v>
      </c>
      <c r="B34" s="27" t="s">
        <v>136</v>
      </c>
      <c r="C34" s="29"/>
      <c r="D34" s="103">
        <f t="shared" si="0"/>
        <v>0</v>
      </c>
      <c r="E34" s="24">
        <f t="shared" si="1"/>
        <v>0</v>
      </c>
    </row>
    <row r="35" spans="1:5" ht="15.75" hidden="1">
      <c r="A35" s="1" t="s">
        <v>9</v>
      </c>
      <c r="B35" s="27" t="s">
        <v>137</v>
      </c>
      <c r="C35" s="25"/>
      <c r="D35" s="103">
        <f t="shared" si="0"/>
        <v>0</v>
      </c>
      <c r="E35" s="24">
        <f t="shared" si="1"/>
        <v>0</v>
      </c>
    </row>
    <row r="36" spans="1:5" ht="47.25" hidden="1">
      <c r="A36" s="1" t="s">
        <v>10</v>
      </c>
      <c r="B36" s="2" t="s">
        <v>138</v>
      </c>
      <c r="C36" s="25"/>
      <c r="D36" s="103">
        <f t="shared" si="0"/>
        <v>0</v>
      </c>
      <c r="E36" s="24">
        <f t="shared" si="1"/>
        <v>0</v>
      </c>
    </row>
    <row r="37" spans="1:5" ht="31.5" hidden="1">
      <c r="A37" s="1" t="s">
        <v>11</v>
      </c>
      <c r="B37" s="2" t="s">
        <v>139</v>
      </c>
      <c r="C37" s="25"/>
      <c r="D37" s="103">
        <f t="shared" si="0"/>
        <v>0</v>
      </c>
      <c r="E37" s="24">
        <f t="shared" si="1"/>
        <v>0</v>
      </c>
    </row>
    <row r="38" spans="1:5" ht="15.75" hidden="1">
      <c r="A38" s="30" t="s">
        <v>52</v>
      </c>
      <c r="B38" s="31" t="s">
        <v>53</v>
      </c>
      <c r="C38" s="32"/>
      <c r="D38" s="103">
        <f t="shared" si="0"/>
        <v>0</v>
      </c>
      <c r="E38" s="24">
        <f t="shared" si="1"/>
        <v>0</v>
      </c>
    </row>
    <row r="39" spans="1:5" ht="31.5" hidden="1">
      <c r="A39" s="30" t="s">
        <v>54</v>
      </c>
      <c r="B39" s="31" t="s">
        <v>140</v>
      </c>
      <c r="C39" s="33"/>
      <c r="D39" s="103">
        <f t="shared" si="0"/>
        <v>0</v>
      </c>
      <c r="E39" s="24">
        <f t="shared" si="1"/>
        <v>0</v>
      </c>
    </row>
    <row r="40" spans="1:5" ht="31.5" hidden="1">
      <c r="A40" s="30" t="s">
        <v>55</v>
      </c>
      <c r="B40" s="31" t="s">
        <v>141</v>
      </c>
      <c r="C40" s="33"/>
      <c r="D40" s="103">
        <f t="shared" si="0"/>
        <v>0</v>
      </c>
      <c r="E40" s="24">
        <f t="shared" si="1"/>
        <v>0</v>
      </c>
    </row>
    <row r="41" spans="1:5" ht="15.75" hidden="1">
      <c r="A41" s="34" t="s">
        <v>56</v>
      </c>
      <c r="B41" s="31" t="s">
        <v>12</v>
      </c>
      <c r="C41" s="35"/>
      <c r="D41" s="103">
        <f t="shared" si="0"/>
        <v>0</v>
      </c>
      <c r="E41" s="24">
        <f t="shared" si="1"/>
        <v>0</v>
      </c>
    </row>
    <row r="42" spans="1:5" ht="31.5" hidden="1">
      <c r="A42" s="34" t="s">
        <v>142</v>
      </c>
      <c r="B42" s="31" t="s">
        <v>143</v>
      </c>
      <c r="C42" s="33"/>
      <c r="D42" s="103">
        <f t="shared" si="0"/>
        <v>0</v>
      </c>
      <c r="E42" s="24">
        <f t="shared" si="1"/>
        <v>0</v>
      </c>
    </row>
    <row r="43" spans="1:5" ht="47.25" hidden="1">
      <c r="A43" s="1" t="s">
        <v>13</v>
      </c>
      <c r="B43" s="2" t="s">
        <v>144</v>
      </c>
      <c r="C43" s="25"/>
      <c r="D43" s="103">
        <f t="shared" si="0"/>
        <v>0</v>
      </c>
      <c r="E43" s="24">
        <f t="shared" si="1"/>
        <v>0</v>
      </c>
    </row>
    <row r="44" spans="1:5" ht="15.75" hidden="1">
      <c r="A44" s="1" t="s">
        <v>57</v>
      </c>
      <c r="B44" s="2" t="s">
        <v>145</v>
      </c>
      <c r="C44" s="36"/>
      <c r="D44" s="103">
        <f t="shared" si="0"/>
        <v>0</v>
      </c>
      <c r="E44" s="24">
        <f t="shared" si="1"/>
        <v>0</v>
      </c>
    </row>
    <row r="45" spans="1:5" ht="31.5" hidden="1">
      <c r="A45" s="1" t="s">
        <v>14</v>
      </c>
      <c r="B45" s="2" t="s">
        <v>146</v>
      </c>
      <c r="C45" s="37"/>
      <c r="D45" s="103">
        <f t="shared" si="0"/>
        <v>0</v>
      </c>
      <c r="E45" s="24">
        <f t="shared" si="1"/>
        <v>0</v>
      </c>
    </row>
    <row r="46" spans="1:5" ht="15.75" hidden="1">
      <c r="A46" s="1" t="s">
        <v>15</v>
      </c>
      <c r="B46" s="2" t="s">
        <v>147</v>
      </c>
      <c r="C46" s="37"/>
      <c r="D46" s="103">
        <f t="shared" si="0"/>
        <v>0</v>
      </c>
      <c r="E46" s="24">
        <f t="shared" si="1"/>
        <v>0</v>
      </c>
    </row>
    <row r="47" spans="1:5" ht="15.75">
      <c r="A47" s="38">
        <v>2</v>
      </c>
      <c r="B47" s="39" t="s">
        <v>16</v>
      </c>
      <c r="C47" s="40">
        <v>935.14</v>
      </c>
      <c r="D47" s="103">
        <f t="shared" si="0"/>
        <v>935.14</v>
      </c>
      <c r="E47" s="24">
        <f t="shared" si="1"/>
        <v>0</v>
      </c>
    </row>
    <row r="48" spans="1:5" ht="15.75" hidden="1">
      <c r="A48" s="41" t="s">
        <v>17</v>
      </c>
      <c r="B48" s="27" t="s">
        <v>148</v>
      </c>
      <c r="C48" s="25"/>
      <c r="D48" s="103">
        <f t="shared" si="0"/>
        <v>0</v>
      </c>
      <c r="E48" s="24">
        <f t="shared" si="1"/>
        <v>0</v>
      </c>
    </row>
    <row r="49" spans="1:5" ht="31.5" hidden="1">
      <c r="A49" s="1" t="s">
        <v>18</v>
      </c>
      <c r="B49" s="2" t="s">
        <v>149</v>
      </c>
      <c r="C49" s="25"/>
      <c r="D49" s="103">
        <f t="shared" si="0"/>
        <v>0</v>
      </c>
      <c r="E49" s="24">
        <f t="shared" si="1"/>
        <v>0</v>
      </c>
    </row>
    <row r="50" spans="1:5" ht="15.75" hidden="1">
      <c r="A50" s="42" t="s">
        <v>19</v>
      </c>
      <c r="B50" s="31" t="s">
        <v>53</v>
      </c>
      <c r="C50" s="35"/>
      <c r="D50" s="103">
        <f t="shared" si="0"/>
        <v>0</v>
      </c>
      <c r="E50" s="24">
        <f t="shared" si="1"/>
        <v>0</v>
      </c>
    </row>
    <row r="51" spans="1:5" ht="15.75" hidden="1">
      <c r="A51" s="42" t="s">
        <v>150</v>
      </c>
      <c r="B51" s="31" t="s">
        <v>12</v>
      </c>
      <c r="C51" s="35"/>
      <c r="D51" s="103">
        <f t="shared" si="0"/>
        <v>0</v>
      </c>
      <c r="E51" s="24">
        <f t="shared" si="1"/>
        <v>0</v>
      </c>
    </row>
    <row r="52" spans="1:5" ht="31.5" hidden="1">
      <c r="A52" s="42" t="s">
        <v>151</v>
      </c>
      <c r="B52" s="31" t="s">
        <v>143</v>
      </c>
      <c r="C52" s="33"/>
      <c r="D52" s="103">
        <f t="shared" si="0"/>
        <v>0</v>
      </c>
      <c r="E52" s="24">
        <f t="shared" si="1"/>
        <v>0</v>
      </c>
    </row>
    <row r="53" spans="1:5" ht="31.5" hidden="1">
      <c r="A53" s="41" t="s">
        <v>20</v>
      </c>
      <c r="B53" s="2" t="s">
        <v>152</v>
      </c>
      <c r="C53" s="25"/>
      <c r="D53" s="103">
        <f t="shared" si="0"/>
        <v>0</v>
      </c>
      <c r="E53" s="24">
        <f t="shared" si="1"/>
        <v>0</v>
      </c>
    </row>
    <row r="54" spans="1:5" ht="15.75" hidden="1">
      <c r="A54" s="41" t="s">
        <v>21</v>
      </c>
      <c r="B54" s="27" t="s">
        <v>153</v>
      </c>
      <c r="C54" s="25"/>
      <c r="D54" s="103">
        <f t="shared" si="0"/>
        <v>0</v>
      </c>
      <c r="E54" s="24">
        <f t="shared" si="1"/>
        <v>0</v>
      </c>
    </row>
    <row r="55" spans="1:5" ht="15.75" hidden="1">
      <c r="A55" s="41" t="s">
        <v>22</v>
      </c>
      <c r="B55" s="27" t="s">
        <v>147</v>
      </c>
      <c r="C55" s="25"/>
      <c r="D55" s="103">
        <f t="shared" si="0"/>
        <v>0</v>
      </c>
      <c r="E55" s="24">
        <f t="shared" si="1"/>
        <v>0</v>
      </c>
    </row>
    <row r="56" spans="1:5" ht="15.75">
      <c r="A56" s="38">
        <v>3</v>
      </c>
      <c r="B56" s="39" t="s">
        <v>154</v>
      </c>
      <c r="C56" s="40">
        <v>375.52</v>
      </c>
      <c r="D56" s="103">
        <f t="shared" si="0"/>
        <v>375.52</v>
      </c>
      <c r="E56" s="24">
        <f t="shared" si="1"/>
        <v>0</v>
      </c>
    </row>
    <row r="57" spans="1:5" ht="15.75" hidden="1">
      <c r="A57" s="41" t="s">
        <v>23</v>
      </c>
      <c r="B57" s="27" t="s">
        <v>155</v>
      </c>
      <c r="C57" s="25"/>
      <c r="D57" s="103">
        <f t="shared" si="0"/>
        <v>0</v>
      </c>
      <c r="E57" s="24">
        <f t="shared" si="1"/>
        <v>0</v>
      </c>
    </row>
    <row r="58" spans="1:5" ht="31.5" hidden="1">
      <c r="A58" s="41" t="s">
        <v>156</v>
      </c>
      <c r="B58" s="27" t="s">
        <v>157</v>
      </c>
      <c r="C58" s="25"/>
      <c r="D58" s="103">
        <f t="shared" si="0"/>
        <v>0</v>
      </c>
      <c r="E58" s="24">
        <f t="shared" si="1"/>
        <v>0</v>
      </c>
    </row>
    <row r="59" spans="1:5" ht="15.75" hidden="1">
      <c r="A59" s="42" t="s">
        <v>158</v>
      </c>
      <c r="B59" s="31" t="s">
        <v>53</v>
      </c>
      <c r="C59" s="35"/>
      <c r="D59" s="103">
        <f t="shared" si="0"/>
        <v>0</v>
      </c>
      <c r="E59" s="24">
        <f t="shared" si="1"/>
        <v>0</v>
      </c>
    </row>
    <row r="60" spans="1:5" ht="15.75" hidden="1">
      <c r="A60" s="42" t="s">
        <v>159</v>
      </c>
      <c r="B60" s="31" t="s">
        <v>12</v>
      </c>
      <c r="C60" s="35"/>
      <c r="D60" s="103">
        <f t="shared" si="0"/>
        <v>0</v>
      </c>
      <c r="E60" s="24">
        <f t="shared" si="1"/>
        <v>0</v>
      </c>
    </row>
    <row r="61" spans="1:5" ht="31.5" hidden="1">
      <c r="A61" s="42" t="s">
        <v>160</v>
      </c>
      <c r="B61" s="31" t="s">
        <v>143</v>
      </c>
      <c r="C61" s="33"/>
      <c r="D61" s="103">
        <f t="shared" si="0"/>
        <v>0</v>
      </c>
      <c r="E61" s="24">
        <f t="shared" si="1"/>
        <v>0</v>
      </c>
    </row>
    <row r="62" spans="1:5" ht="31.5" hidden="1">
      <c r="A62" s="41" t="s">
        <v>161</v>
      </c>
      <c r="B62" s="2" t="s">
        <v>162</v>
      </c>
      <c r="C62" s="25"/>
      <c r="D62" s="103">
        <f t="shared" si="0"/>
        <v>0</v>
      </c>
      <c r="E62" s="24">
        <f t="shared" si="1"/>
        <v>0</v>
      </c>
    </row>
    <row r="63" spans="1:5" ht="15.75" hidden="1">
      <c r="A63" s="41" t="s">
        <v>163</v>
      </c>
      <c r="B63" s="27" t="s">
        <v>147</v>
      </c>
      <c r="C63" s="25"/>
      <c r="D63" s="103">
        <f t="shared" si="0"/>
        <v>0</v>
      </c>
      <c r="E63" s="24">
        <f t="shared" si="1"/>
        <v>0</v>
      </c>
    </row>
    <row r="64" spans="1:5" ht="15.75" hidden="1">
      <c r="A64" s="41" t="s">
        <v>24</v>
      </c>
      <c r="B64" s="27" t="s">
        <v>164</v>
      </c>
      <c r="C64" s="25"/>
      <c r="D64" s="103">
        <f t="shared" si="0"/>
        <v>0</v>
      </c>
      <c r="E64" s="24">
        <f t="shared" si="1"/>
        <v>0</v>
      </c>
    </row>
    <row r="65" spans="1:5" ht="47.25" hidden="1">
      <c r="A65" s="41" t="s">
        <v>60</v>
      </c>
      <c r="B65" s="27" t="s">
        <v>165</v>
      </c>
      <c r="C65" s="25"/>
      <c r="D65" s="103">
        <f t="shared" si="0"/>
        <v>0</v>
      </c>
      <c r="E65" s="24">
        <f t="shared" si="1"/>
        <v>0</v>
      </c>
    </row>
    <row r="66" spans="1:5" ht="31.5" hidden="1">
      <c r="A66" s="42" t="s">
        <v>166</v>
      </c>
      <c r="B66" s="31" t="s">
        <v>167</v>
      </c>
      <c r="C66" s="32"/>
      <c r="D66" s="103">
        <f t="shared" si="0"/>
        <v>0</v>
      </c>
      <c r="E66" s="24">
        <f t="shared" si="1"/>
        <v>0</v>
      </c>
    </row>
    <row r="67" spans="1:5" ht="31.5" hidden="1">
      <c r="A67" s="42" t="s">
        <v>168</v>
      </c>
      <c r="B67" s="31" t="s">
        <v>143</v>
      </c>
      <c r="C67" s="33"/>
      <c r="D67" s="103">
        <f t="shared" si="0"/>
        <v>0</v>
      </c>
      <c r="E67" s="24">
        <f t="shared" si="1"/>
        <v>0</v>
      </c>
    </row>
    <row r="68" spans="1:5" ht="47.25" hidden="1">
      <c r="A68" s="41" t="s">
        <v>169</v>
      </c>
      <c r="B68" s="2" t="s">
        <v>170</v>
      </c>
      <c r="C68" s="25"/>
      <c r="D68" s="103">
        <f t="shared" si="0"/>
        <v>0</v>
      </c>
      <c r="E68" s="24">
        <f t="shared" si="1"/>
        <v>0</v>
      </c>
    </row>
    <row r="69" spans="1:5" ht="31.5" hidden="1">
      <c r="A69" s="41" t="s">
        <v>171</v>
      </c>
      <c r="B69" s="27" t="s">
        <v>172</v>
      </c>
      <c r="C69" s="25"/>
      <c r="D69" s="103">
        <f t="shared" si="0"/>
        <v>0</v>
      </c>
      <c r="E69" s="24">
        <f t="shared" si="1"/>
        <v>0</v>
      </c>
    </row>
    <row r="70" spans="1:5" ht="31.5" hidden="1">
      <c r="A70" s="42" t="s">
        <v>173</v>
      </c>
      <c r="B70" s="31" t="s">
        <v>167</v>
      </c>
      <c r="C70" s="43"/>
      <c r="D70" s="103">
        <f t="shared" si="0"/>
        <v>0</v>
      </c>
      <c r="E70" s="24">
        <f t="shared" si="1"/>
        <v>0</v>
      </c>
    </row>
    <row r="71" spans="1:5" ht="31.5" hidden="1">
      <c r="A71" s="42" t="s">
        <v>174</v>
      </c>
      <c r="B71" s="31" t="s">
        <v>143</v>
      </c>
      <c r="C71" s="33"/>
      <c r="D71" s="103">
        <f t="shared" si="0"/>
        <v>0</v>
      </c>
      <c r="E71" s="24">
        <f t="shared" si="1"/>
        <v>0</v>
      </c>
    </row>
    <row r="72" spans="1:5" ht="31.5" hidden="1">
      <c r="A72" s="41" t="s">
        <v>175</v>
      </c>
      <c r="B72" s="2" t="s">
        <v>176</v>
      </c>
      <c r="C72" s="25"/>
      <c r="D72" s="103">
        <f t="shared" si="0"/>
        <v>0</v>
      </c>
      <c r="E72" s="24">
        <f t="shared" si="1"/>
        <v>0</v>
      </c>
    </row>
    <row r="73" spans="1:5" ht="15.75" hidden="1">
      <c r="A73" s="41" t="s">
        <v>177</v>
      </c>
      <c r="B73" s="27" t="s">
        <v>147</v>
      </c>
      <c r="C73" s="25"/>
      <c r="D73" s="103">
        <f t="shared" si="0"/>
        <v>0</v>
      </c>
      <c r="E73" s="24">
        <f t="shared" si="1"/>
        <v>0</v>
      </c>
    </row>
    <row r="74" spans="1:5" ht="31.5">
      <c r="A74" s="38">
        <v>4</v>
      </c>
      <c r="B74" s="23" t="s">
        <v>25</v>
      </c>
      <c r="C74" s="40">
        <v>0</v>
      </c>
      <c r="D74" s="103">
        <f t="shared" si="0"/>
        <v>0</v>
      </c>
      <c r="E74" s="24">
        <f t="shared" si="1"/>
        <v>0</v>
      </c>
    </row>
    <row r="75" spans="1:5" ht="31.5">
      <c r="A75" s="38">
        <v>5</v>
      </c>
      <c r="B75" s="23" t="s">
        <v>26</v>
      </c>
      <c r="C75" s="40">
        <v>0</v>
      </c>
      <c r="D75" s="103">
        <f t="shared" si="0"/>
        <v>0</v>
      </c>
      <c r="E75" s="24">
        <f t="shared" si="1"/>
        <v>0</v>
      </c>
    </row>
    <row r="76" spans="1:5" ht="47.25">
      <c r="A76" s="38">
        <v>6</v>
      </c>
      <c r="B76" s="23" t="s">
        <v>178</v>
      </c>
      <c r="C76" s="40">
        <v>298.18</v>
      </c>
      <c r="D76" s="103">
        <f t="shared" si="0"/>
        <v>298.18</v>
      </c>
      <c r="E76" s="24">
        <f t="shared" si="1"/>
        <v>0</v>
      </c>
    </row>
    <row r="77" spans="1:5" ht="31.5">
      <c r="A77" s="38">
        <v>7</v>
      </c>
      <c r="B77" s="23" t="s">
        <v>179</v>
      </c>
      <c r="C77" s="40">
        <v>5.95</v>
      </c>
      <c r="D77" s="103">
        <f>C77</f>
        <v>5.95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2355.4199999999996</v>
      </c>
      <c r="D78" s="40">
        <f>SUM(D12:D77)</f>
        <v>2355.4199999999996</v>
      </c>
      <c r="E78" s="40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7" sqref="C77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07" t="s">
        <v>266</v>
      </c>
      <c r="B1" s="107"/>
      <c r="C1" s="107"/>
      <c r="D1" s="107"/>
      <c r="E1" s="107"/>
    </row>
    <row r="2" spans="1:5" ht="18.75">
      <c r="A2" s="107" t="s">
        <v>200</v>
      </c>
      <c r="B2" s="107"/>
      <c r="C2" s="107"/>
      <c r="D2" s="107"/>
      <c r="E2" s="107"/>
    </row>
    <row r="3" spans="1:5" ht="18.75">
      <c r="A3" s="107" t="str">
        <f>'прил 1 сток'!A3:E3</f>
        <v>                                                                                          по делу № 156-13в</v>
      </c>
      <c r="B3" s="107"/>
      <c r="C3" s="107"/>
      <c r="D3" s="107"/>
      <c r="E3" s="107"/>
    </row>
    <row r="4" spans="1:4" ht="18.75">
      <c r="A4" s="16"/>
      <c r="B4" s="16"/>
      <c r="C4" s="17"/>
      <c r="D4" s="17"/>
    </row>
    <row r="5" spans="1:7" ht="18.75" customHeight="1">
      <c r="A5" s="118" t="s">
        <v>195</v>
      </c>
      <c r="B5" s="118"/>
      <c r="C5" s="118"/>
      <c r="D5" s="118"/>
      <c r="E5" s="118"/>
      <c r="G5" s="6"/>
    </row>
    <row r="6" spans="1:7" ht="18.75">
      <c r="A6" s="118" t="str">
        <f>'прил 1 сток'!A6:E6</f>
        <v>общества с ограниченной ответственностью «АльянсСпецСтрой»</v>
      </c>
      <c r="B6" s="118"/>
      <c r="C6" s="118"/>
      <c r="D6" s="118"/>
      <c r="E6" s="118"/>
      <c r="G6" s="6"/>
    </row>
    <row r="7" spans="1:5" ht="17.25" customHeight="1">
      <c r="A7" s="119" t="str">
        <f>'прил 1 сток'!A7:E7</f>
        <v>(город Ачинск, ИНН 2443037518)</v>
      </c>
      <c r="B7" s="119"/>
      <c r="C7" s="119"/>
      <c r="D7" s="119"/>
      <c r="E7" s="119"/>
    </row>
    <row r="8" ht="16.5" customHeight="1">
      <c r="E8" s="18" t="s">
        <v>104</v>
      </c>
    </row>
    <row r="9" spans="1:5" ht="17.25" customHeight="1">
      <c r="A9" s="117" t="s">
        <v>0</v>
      </c>
      <c r="B9" s="117" t="s">
        <v>1</v>
      </c>
      <c r="C9" s="117" t="s">
        <v>80</v>
      </c>
      <c r="D9" s="117"/>
      <c r="E9" s="117"/>
    </row>
    <row r="10" spans="1:5" ht="67.5" customHeight="1">
      <c r="A10" s="117"/>
      <c r="B10" s="117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0</v>
      </c>
      <c r="D12" s="24">
        <f>C12</f>
        <v>0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25"/>
      <c r="E13" s="24">
        <f aca="true" t="shared" si="0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25"/>
      <c r="E14" s="24">
        <f t="shared" si="0"/>
        <v>0</v>
      </c>
    </row>
    <row r="15" spans="1:5" ht="31.5" hidden="1">
      <c r="A15" s="1" t="s">
        <v>107</v>
      </c>
      <c r="B15" s="2" t="s">
        <v>108</v>
      </c>
      <c r="C15" s="25"/>
      <c r="D15" s="25"/>
      <c r="E15" s="24">
        <f t="shared" si="0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25"/>
      <c r="E16" s="24">
        <f t="shared" si="0"/>
        <v>0</v>
      </c>
    </row>
    <row r="17" spans="1:5" ht="15.75" hidden="1">
      <c r="A17" s="1" t="s">
        <v>110</v>
      </c>
      <c r="B17" s="2" t="s">
        <v>111</v>
      </c>
      <c r="C17" s="25"/>
      <c r="D17" s="25"/>
      <c r="E17" s="24">
        <f t="shared" si="0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25"/>
      <c r="E18" s="24">
        <f t="shared" si="0"/>
        <v>0</v>
      </c>
    </row>
    <row r="19" spans="1:5" ht="15.75" hidden="1">
      <c r="A19" s="1" t="s">
        <v>113</v>
      </c>
      <c r="B19" s="2" t="s">
        <v>114</v>
      </c>
      <c r="C19" s="25"/>
      <c r="D19" s="25"/>
      <c r="E19" s="24">
        <f t="shared" si="0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25"/>
      <c r="E20" s="24">
        <f t="shared" si="0"/>
        <v>0</v>
      </c>
    </row>
    <row r="21" spans="1:5" ht="15.75" hidden="1">
      <c r="A21" s="1" t="s">
        <v>116</v>
      </c>
      <c r="B21" s="2" t="s">
        <v>117</v>
      </c>
      <c r="C21" s="25"/>
      <c r="D21" s="25"/>
      <c r="E21" s="24">
        <f t="shared" si="0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25"/>
      <c r="E22" s="24">
        <f t="shared" si="0"/>
        <v>0</v>
      </c>
    </row>
    <row r="23" spans="1:5" ht="15.75" hidden="1">
      <c r="A23" s="1" t="s">
        <v>119</v>
      </c>
      <c r="B23" s="2" t="s">
        <v>120</v>
      </c>
      <c r="C23" s="25"/>
      <c r="D23" s="25"/>
      <c r="E23" s="24">
        <f t="shared" si="0"/>
        <v>0</v>
      </c>
    </row>
    <row r="24" spans="1:5" ht="31.5" hidden="1">
      <c r="A24" s="1" t="s">
        <v>121</v>
      </c>
      <c r="B24" s="2" t="s">
        <v>122</v>
      </c>
      <c r="C24" s="25"/>
      <c r="D24" s="25"/>
      <c r="E24" s="24">
        <f t="shared" si="0"/>
        <v>0</v>
      </c>
    </row>
    <row r="25" spans="1:5" ht="15.75" hidden="1">
      <c r="A25" s="1" t="s">
        <v>123</v>
      </c>
      <c r="B25" s="2" t="s">
        <v>124</v>
      </c>
      <c r="C25" s="25"/>
      <c r="D25" s="25"/>
      <c r="E25" s="24">
        <f t="shared" si="0"/>
        <v>0</v>
      </c>
    </row>
    <row r="26" spans="1:5" ht="31.5" hidden="1">
      <c r="A26" s="1" t="s">
        <v>4</v>
      </c>
      <c r="B26" s="2" t="s">
        <v>125</v>
      </c>
      <c r="C26" s="25"/>
      <c r="D26" s="25"/>
      <c r="E26" s="24">
        <f t="shared" si="0"/>
        <v>0</v>
      </c>
    </row>
    <row r="27" spans="1:5" ht="15.75" hidden="1">
      <c r="A27" s="1" t="s">
        <v>5</v>
      </c>
      <c r="B27" s="2" t="s">
        <v>126</v>
      </c>
      <c r="C27" s="25"/>
      <c r="D27" s="25"/>
      <c r="E27" s="24">
        <f t="shared" si="0"/>
        <v>0</v>
      </c>
    </row>
    <row r="28" spans="1:5" ht="15.75" hidden="1">
      <c r="A28" s="1" t="s">
        <v>6</v>
      </c>
      <c r="B28" s="2" t="s">
        <v>127</v>
      </c>
      <c r="C28" s="26"/>
      <c r="D28" s="26"/>
      <c r="E28" s="24">
        <f t="shared" si="0"/>
        <v>0</v>
      </c>
    </row>
    <row r="29" spans="1:5" ht="15.75" hidden="1">
      <c r="A29" s="1" t="s">
        <v>7</v>
      </c>
      <c r="B29" s="27" t="s">
        <v>128</v>
      </c>
      <c r="C29" s="28"/>
      <c r="D29" s="28"/>
      <c r="E29" s="24">
        <f t="shared" si="0"/>
        <v>0</v>
      </c>
    </row>
    <row r="30" spans="1:5" ht="15.75" hidden="1">
      <c r="A30" s="1" t="s">
        <v>8</v>
      </c>
      <c r="B30" s="27" t="s">
        <v>129</v>
      </c>
      <c r="C30" s="28"/>
      <c r="D30" s="28"/>
      <c r="E30" s="24">
        <f t="shared" si="0"/>
        <v>0</v>
      </c>
    </row>
    <row r="31" spans="1:5" ht="31.5" hidden="1">
      <c r="A31" s="1" t="s">
        <v>130</v>
      </c>
      <c r="B31" s="2" t="s">
        <v>131</v>
      </c>
      <c r="C31" s="29"/>
      <c r="D31" s="29"/>
      <c r="E31" s="24">
        <f t="shared" si="0"/>
        <v>0</v>
      </c>
    </row>
    <row r="32" spans="1:5" ht="47.25" hidden="1">
      <c r="A32" s="1" t="s">
        <v>132</v>
      </c>
      <c r="B32" s="27" t="s">
        <v>133</v>
      </c>
      <c r="C32" s="29"/>
      <c r="D32" s="29"/>
      <c r="E32" s="24">
        <f t="shared" si="0"/>
        <v>0</v>
      </c>
    </row>
    <row r="33" spans="1:5" ht="31.5" hidden="1">
      <c r="A33" s="1" t="s">
        <v>134</v>
      </c>
      <c r="B33" s="2" t="s">
        <v>131</v>
      </c>
      <c r="C33" s="29"/>
      <c r="D33" s="29"/>
      <c r="E33" s="24">
        <f t="shared" si="0"/>
        <v>0</v>
      </c>
    </row>
    <row r="34" spans="1:5" ht="47.25" hidden="1">
      <c r="A34" s="1" t="s">
        <v>135</v>
      </c>
      <c r="B34" s="27" t="s">
        <v>136</v>
      </c>
      <c r="C34" s="29"/>
      <c r="D34" s="29"/>
      <c r="E34" s="24">
        <f t="shared" si="0"/>
        <v>0</v>
      </c>
    </row>
    <row r="35" spans="1:5" ht="15.75" hidden="1">
      <c r="A35" s="1" t="s">
        <v>9</v>
      </c>
      <c r="B35" s="27" t="s">
        <v>137</v>
      </c>
      <c r="C35" s="25"/>
      <c r="D35" s="25"/>
      <c r="E35" s="24">
        <f t="shared" si="0"/>
        <v>0</v>
      </c>
    </row>
    <row r="36" spans="1:5" ht="47.25" hidden="1">
      <c r="A36" s="1" t="s">
        <v>10</v>
      </c>
      <c r="B36" s="2" t="s">
        <v>138</v>
      </c>
      <c r="C36" s="25"/>
      <c r="D36" s="25"/>
      <c r="E36" s="24">
        <f t="shared" si="0"/>
        <v>0</v>
      </c>
    </row>
    <row r="37" spans="1:5" ht="31.5" hidden="1">
      <c r="A37" s="1" t="s">
        <v>11</v>
      </c>
      <c r="B37" s="2" t="s">
        <v>139</v>
      </c>
      <c r="C37" s="25"/>
      <c r="D37" s="25"/>
      <c r="E37" s="24">
        <f t="shared" si="0"/>
        <v>0</v>
      </c>
    </row>
    <row r="38" spans="1:5" ht="15.75" hidden="1">
      <c r="A38" s="30" t="s">
        <v>52</v>
      </c>
      <c r="B38" s="31" t="s">
        <v>53</v>
      </c>
      <c r="C38" s="32"/>
      <c r="D38" s="32"/>
      <c r="E38" s="24">
        <f t="shared" si="0"/>
        <v>0</v>
      </c>
    </row>
    <row r="39" spans="1:5" ht="31.5" hidden="1">
      <c r="A39" s="30" t="s">
        <v>54</v>
      </c>
      <c r="B39" s="31" t="s">
        <v>140</v>
      </c>
      <c r="C39" s="33"/>
      <c r="D39" s="33"/>
      <c r="E39" s="24">
        <f t="shared" si="0"/>
        <v>0</v>
      </c>
    </row>
    <row r="40" spans="1:5" ht="31.5" hidden="1">
      <c r="A40" s="30" t="s">
        <v>55</v>
      </c>
      <c r="B40" s="31" t="s">
        <v>141</v>
      </c>
      <c r="C40" s="33"/>
      <c r="D40" s="33"/>
      <c r="E40" s="24">
        <f t="shared" si="0"/>
        <v>0</v>
      </c>
    </row>
    <row r="41" spans="1:5" ht="15.75" hidden="1">
      <c r="A41" s="34" t="s">
        <v>56</v>
      </c>
      <c r="B41" s="31" t="s">
        <v>12</v>
      </c>
      <c r="C41" s="35"/>
      <c r="D41" s="35"/>
      <c r="E41" s="24">
        <f t="shared" si="0"/>
        <v>0</v>
      </c>
    </row>
    <row r="42" spans="1:5" ht="31.5" hidden="1">
      <c r="A42" s="34" t="s">
        <v>142</v>
      </c>
      <c r="B42" s="31" t="s">
        <v>143</v>
      </c>
      <c r="C42" s="33"/>
      <c r="D42" s="33"/>
      <c r="E42" s="24">
        <f t="shared" si="0"/>
        <v>0</v>
      </c>
    </row>
    <row r="43" spans="1:5" ht="47.25" hidden="1">
      <c r="A43" s="1" t="s">
        <v>13</v>
      </c>
      <c r="B43" s="2" t="s">
        <v>144</v>
      </c>
      <c r="C43" s="25"/>
      <c r="D43" s="25"/>
      <c r="E43" s="24">
        <f t="shared" si="0"/>
        <v>0</v>
      </c>
    </row>
    <row r="44" spans="1:5" ht="15.75" hidden="1">
      <c r="A44" s="1" t="s">
        <v>57</v>
      </c>
      <c r="B44" s="2" t="s">
        <v>145</v>
      </c>
      <c r="C44" s="36"/>
      <c r="D44" s="36"/>
      <c r="E44" s="24">
        <f t="shared" si="0"/>
        <v>0</v>
      </c>
    </row>
    <row r="45" spans="1:5" ht="31.5" hidden="1">
      <c r="A45" s="1" t="s">
        <v>14</v>
      </c>
      <c r="B45" s="2" t="s">
        <v>146</v>
      </c>
      <c r="C45" s="37"/>
      <c r="D45" s="37"/>
      <c r="E45" s="24">
        <f t="shared" si="0"/>
        <v>0</v>
      </c>
    </row>
    <row r="46" spans="1:5" ht="15.75" hidden="1">
      <c r="A46" s="1" t="s">
        <v>15</v>
      </c>
      <c r="B46" s="2" t="s">
        <v>147</v>
      </c>
      <c r="C46" s="37"/>
      <c r="D46" s="37"/>
      <c r="E46" s="24">
        <f t="shared" si="0"/>
        <v>0</v>
      </c>
    </row>
    <row r="47" spans="1:5" ht="15.75">
      <c r="A47" s="38">
        <v>2</v>
      </c>
      <c r="B47" s="39" t="s">
        <v>16</v>
      </c>
      <c r="C47" s="40">
        <v>232.33</v>
      </c>
      <c r="D47" s="40">
        <f>C47</f>
        <v>232.33</v>
      </c>
      <c r="E47" s="24">
        <f t="shared" si="0"/>
        <v>0</v>
      </c>
    </row>
    <row r="48" spans="1:5" ht="15.75" hidden="1">
      <c r="A48" s="41" t="s">
        <v>17</v>
      </c>
      <c r="B48" s="27" t="s">
        <v>148</v>
      </c>
      <c r="C48" s="25"/>
      <c r="D48" s="25"/>
      <c r="E48" s="24">
        <f t="shared" si="0"/>
        <v>0</v>
      </c>
    </row>
    <row r="49" spans="1:5" ht="31.5" hidden="1">
      <c r="A49" s="1" t="s">
        <v>18</v>
      </c>
      <c r="B49" s="2" t="s">
        <v>149</v>
      </c>
      <c r="C49" s="25"/>
      <c r="D49" s="25"/>
      <c r="E49" s="24">
        <f t="shared" si="0"/>
        <v>0</v>
      </c>
    </row>
    <row r="50" spans="1:5" ht="15.75" hidden="1">
      <c r="A50" s="42" t="s">
        <v>19</v>
      </c>
      <c r="B50" s="31" t="s">
        <v>53</v>
      </c>
      <c r="C50" s="35"/>
      <c r="D50" s="35"/>
      <c r="E50" s="24">
        <f t="shared" si="0"/>
        <v>0</v>
      </c>
    </row>
    <row r="51" spans="1:5" ht="15.75" hidden="1">
      <c r="A51" s="42" t="s">
        <v>150</v>
      </c>
      <c r="B51" s="31" t="s">
        <v>12</v>
      </c>
      <c r="C51" s="35"/>
      <c r="D51" s="35"/>
      <c r="E51" s="24">
        <f t="shared" si="0"/>
        <v>0</v>
      </c>
    </row>
    <row r="52" spans="1:5" ht="31.5" hidden="1">
      <c r="A52" s="42" t="s">
        <v>151</v>
      </c>
      <c r="B52" s="31" t="s">
        <v>143</v>
      </c>
      <c r="C52" s="33"/>
      <c r="D52" s="33"/>
      <c r="E52" s="24">
        <f t="shared" si="0"/>
        <v>0</v>
      </c>
    </row>
    <row r="53" spans="1:5" ht="31.5" hidden="1">
      <c r="A53" s="41" t="s">
        <v>20</v>
      </c>
      <c r="B53" s="2" t="s">
        <v>152</v>
      </c>
      <c r="C53" s="25"/>
      <c r="D53" s="25"/>
      <c r="E53" s="24">
        <f t="shared" si="0"/>
        <v>0</v>
      </c>
    </row>
    <row r="54" spans="1:5" ht="15.75" hidden="1">
      <c r="A54" s="41" t="s">
        <v>21</v>
      </c>
      <c r="B54" s="27" t="s">
        <v>153</v>
      </c>
      <c r="C54" s="25"/>
      <c r="D54" s="25"/>
      <c r="E54" s="24">
        <f t="shared" si="0"/>
        <v>0</v>
      </c>
    </row>
    <row r="55" spans="1:5" ht="15.75" hidden="1">
      <c r="A55" s="41" t="s">
        <v>22</v>
      </c>
      <c r="B55" s="27" t="s">
        <v>147</v>
      </c>
      <c r="C55" s="25"/>
      <c r="D55" s="25"/>
      <c r="E55" s="24">
        <f t="shared" si="0"/>
        <v>0</v>
      </c>
    </row>
    <row r="56" spans="1:5" ht="15.75">
      <c r="A56" s="38">
        <v>3</v>
      </c>
      <c r="B56" s="39" t="s">
        <v>154</v>
      </c>
      <c r="C56" s="40">
        <v>35.7</v>
      </c>
      <c r="D56" s="40">
        <f>C56</f>
        <v>35.7</v>
      </c>
      <c r="E56" s="24">
        <f t="shared" si="0"/>
        <v>0</v>
      </c>
    </row>
    <row r="57" spans="1:5" ht="15.75" hidden="1">
      <c r="A57" s="41" t="s">
        <v>23</v>
      </c>
      <c r="B57" s="27" t="s">
        <v>155</v>
      </c>
      <c r="C57" s="25"/>
      <c r="D57" s="25"/>
      <c r="E57" s="24">
        <f t="shared" si="0"/>
        <v>0</v>
      </c>
    </row>
    <row r="58" spans="1:5" ht="31.5" hidden="1">
      <c r="A58" s="41" t="s">
        <v>156</v>
      </c>
      <c r="B58" s="27" t="s">
        <v>157</v>
      </c>
      <c r="C58" s="25"/>
      <c r="D58" s="25"/>
      <c r="E58" s="24">
        <f t="shared" si="0"/>
        <v>0</v>
      </c>
    </row>
    <row r="59" spans="1:5" ht="15.75" hidden="1">
      <c r="A59" s="42" t="s">
        <v>158</v>
      </c>
      <c r="B59" s="31" t="s">
        <v>53</v>
      </c>
      <c r="C59" s="35"/>
      <c r="D59" s="35"/>
      <c r="E59" s="24">
        <f t="shared" si="0"/>
        <v>0</v>
      </c>
    </row>
    <row r="60" spans="1:5" ht="15.75" hidden="1">
      <c r="A60" s="42" t="s">
        <v>159</v>
      </c>
      <c r="B60" s="31" t="s">
        <v>12</v>
      </c>
      <c r="C60" s="35"/>
      <c r="D60" s="35"/>
      <c r="E60" s="24">
        <f t="shared" si="0"/>
        <v>0</v>
      </c>
    </row>
    <row r="61" spans="1:5" ht="31.5" hidden="1">
      <c r="A61" s="42" t="s">
        <v>160</v>
      </c>
      <c r="B61" s="31" t="s">
        <v>143</v>
      </c>
      <c r="C61" s="33"/>
      <c r="D61" s="33"/>
      <c r="E61" s="24">
        <f t="shared" si="0"/>
        <v>0</v>
      </c>
    </row>
    <row r="62" spans="1:5" ht="31.5" hidden="1">
      <c r="A62" s="41" t="s">
        <v>161</v>
      </c>
      <c r="B62" s="2" t="s">
        <v>162</v>
      </c>
      <c r="C62" s="25"/>
      <c r="D62" s="25"/>
      <c r="E62" s="24">
        <f t="shared" si="0"/>
        <v>0</v>
      </c>
    </row>
    <row r="63" spans="1:5" ht="15.75" hidden="1">
      <c r="A63" s="41" t="s">
        <v>163</v>
      </c>
      <c r="B63" s="27" t="s">
        <v>147</v>
      </c>
      <c r="C63" s="25"/>
      <c r="D63" s="25"/>
      <c r="E63" s="24">
        <f t="shared" si="0"/>
        <v>0</v>
      </c>
    </row>
    <row r="64" spans="1:5" ht="15.75" hidden="1">
      <c r="A64" s="41" t="s">
        <v>24</v>
      </c>
      <c r="B64" s="27" t="s">
        <v>164</v>
      </c>
      <c r="C64" s="25"/>
      <c r="D64" s="25"/>
      <c r="E64" s="24">
        <f t="shared" si="0"/>
        <v>0</v>
      </c>
    </row>
    <row r="65" spans="1:5" ht="47.25" hidden="1">
      <c r="A65" s="41" t="s">
        <v>60</v>
      </c>
      <c r="B65" s="27" t="s">
        <v>165</v>
      </c>
      <c r="C65" s="25"/>
      <c r="D65" s="25"/>
      <c r="E65" s="24">
        <f t="shared" si="0"/>
        <v>0</v>
      </c>
    </row>
    <row r="66" spans="1:5" ht="31.5" hidden="1">
      <c r="A66" s="42" t="s">
        <v>166</v>
      </c>
      <c r="B66" s="31" t="s">
        <v>167</v>
      </c>
      <c r="C66" s="32"/>
      <c r="D66" s="32"/>
      <c r="E66" s="24">
        <f t="shared" si="0"/>
        <v>0</v>
      </c>
    </row>
    <row r="67" spans="1:5" ht="31.5" hidden="1">
      <c r="A67" s="42" t="s">
        <v>168</v>
      </c>
      <c r="B67" s="31" t="s">
        <v>143</v>
      </c>
      <c r="C67" s="33"/>
      <c r="D67" s="33"/>
      <c r="E67" s="24">
        <f t="shared" si="0"/>
        <v>0</v>
      </c>
    </row>
    <row r="68" spans="1:5" ht="47.25" hidden="1">
      <c r="A68" s="41" t="s">
        <v>169</v>
      </c>
      <c r="B68" s="2" t="s">
        <v>170</v>
      </c>
      <c r="C68" s="25"/>
      <c r="D68" s="25"/>
      <c r="E68" s="24">
        <f t="shared" si="0"/>
        <v>0</v>
      </c>
    </row>
    <row r="69" spans="1:5" ht="31.5" hidden="1">
      <c r="A69" s="41" t="s">
        <v>171</v>
      </c>
      <c r="B69" s="27" t="s">
        <v>172</v>
      </c>
      <c r="C69" s="25"/>
      <c r="D69" s="25"/>
      <c r="E69" s="24">
        <f t="shared" si="0"/>
        <v>0</v>
      </c>
    </row>
    <row r="70" spans="1:5" ht="31.5" hidden="1">
      <c r="A70" s="42" t="s">
        <v>173</v>
      </c>
      <c r="B70" s="31" t="s">
        <v>167</v>
      </c>
      <c r="C70" s="43"/>
      <c r="D70" s="43"/>
      <c r="E70" s="24">
        <f t="shared" si="0"/>
        <v>0</v>
      </c>
    </row>
    <row r="71" spans="1:5" ht="31.5" hidden="1">
      <c r="A71" s="42" t="s">
        <v>174</v>
      </c>
      <c r="B71" s="31" t="s">
        <v>143</v>
      </c>
      <c r="C71" s="33"/>
      <c r="D71" s="33"/>
      <c r="E71" s="24">
        <f t="shared" si="0"/>
        <v>0</v>
      </c>
    </row>
    <row r="72" spans="1:5" ht="31.5" hidden="1">
      <c r="A72" s="41" t="s">
        <v>175</v>
      </c>
      <c r="B72" s="2" t="s">
        <v>176</v>
      </c>
      <c r="C72" s="25"/>
      <c r="D72" s="25"/>
      <c r="E72" s="24">
        <f t="shared" si="0"/>
        <v>0</v>
      </c>
    </row>
    <row r="73" spans="1:5" ht="15.75" hidden="1">
      <c r="A73" s="41" t="s">
        <v>177</v>
      </c>
      <c r="B73" s="27" t="s">
        <v>147</v>
      </c>
      <c r="C73" s="25"/>
      <c r="D73" s="25"/>
      <c r="E73" s="24">
        <f t="shared" si="0"/>
        <v>0</v>
      </c>
    </row>
    <row r="74" spans="1:5" ht="31.5">
      <c r="A74" s="38">
        <v>4</v>
      </c>
      <c r="B74" s="23" t="s">
        <v>25</v>
      </c>
      <c r="C74" s="40">
        <v>0</v>
      </c>
      <c r="D74" s="40">
        <v>0</v>
      </c>
      <c r="E74" s="24">
        <f t="shared" si="0"/>
        <v>0</v>
      </c>
    </row>
    <row r="75" spans="1:5" ht="31.5">
      <c r="A75" s="38">
        <v>5</v>
      </c>
      <c r="B75" s="23" t="s">
        <v>26</v>
      </c>
      <c r="C75" s="40">
        <v>0</v>
      </c>
      <c r="D75" s="40">
        <v>0</v>
      </c>
      <c r="E75" s="24">
        <f t="shared" si="0"/>
        <v>0</v>
      </c>
    </row>
    <row r="76" spans="1:5" ht="47.25">
      <c r="A76" s="38">
        <v>6</v>
      </c>
      <c r="B76" s="23" t="s">
        <v>178</v>
      </c>
      <c r="C76" s="40">
        <v>0</v>
      </c>
      <c r="D76" s="40">
        <f>C76</f>
        <v>0</v>
      </c>
      <c r="E76" s="24">
        <f t="shared" si="0"/>
        <v>0</v>
      </c>
    </row>
    <row r="77" spans="1:5" ht="31.5">
      <c r="A77" s="38">
        <v>7</v>
      </c>
      <c r="B77" s="23" t="s">
        <v>179</v>
      </c>
      <c r="C77" s="40">
        <v>0</v>
      </c>
      <c r="D77" s="40">
        <v>0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268.03000000000003</v>
      </c>
      <c r="D78" s="40">
        <f>SUM(D12:D77)</f>
        <v>268.03000000000003</v>
      </c>
      <c r="E78" s="40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07" t="s">
        <v>267</v>
      </c>
      <c r="B1" s="107"/>
      <c r="C1" s="107"/>
      <c r="D1" s="107"/>
      <c r="E1" s="107"/>
    </row>
    <row r="2" spans="1:5" ht="18.75">
      <c r="A2" s="107" t="s">
        <v>199</v>
      </c>
      <c r="B2" s="107"/>
      <c r="C2" s="107"/>
      <c r="D2" s="107"/>
      <c r="E2" s="107"/>
    </row>
    <row r="3" spans="1:5" ht="18.75">
      <c r="A3" s="107" t="str">
        <f>'прил 1 вода'!A3:E3</f>
        <v>                                                                                          по делу № 155-13в</v>
      </c>
      <c r="B3" s="107"/>
      <c r="C3" s="107"/>
      <c r="D3" s="107"/>
      <c r="E3" s="107"/>
    </row>
    <row r="4" spans="1:5" ht="18.75">
      <c r="A4" s="46"/>
      <c r="B4" s="46"/>
      <c r="C4" s="46"/>
      <c r="D4" s="46"/>
      <c r="E4" s="47"/>
    </row>
    <row r="5" spans="1:5" ht="18.75">
      <c r="A5" s="120" t="s">
        <v>181</v>
      </c>
      <c r="B5" s="120"/>
      <c r="C5" s="120"/>
      <c r="D5" s="120"/>
      <c r="E5" s="120"/>
    </row>
    <row r="6" spans="1:8" ht="18.75">
      <c r="A6" s="109" t="str">
        <f>'прил 1 сток'!A6:E6</f>
        <v>общества с ограниченной ответственностью «АльянсСпецСтрой»</v>
      </c>
      <c r="B6" s="109"/>
      <c r="C6" s="109"/>
      <c r="D6" s="109"/>
      <c r="E6" s="109"/>
      <c r="F6" s="6"/>
      <c r="G6" s="7"/>
      <c r="H6" s="7"/>
    </row>
    <row r="7" spans="1:8" ht="18.75">
      <c r="A7" s="110" t="str">
        <f>'прил 1 сток'!A7:E7</f>
        <v>(город Ачинск, ИНН 2443037518)</v>
      </c>
      <c r="B7" s="110"/>
      <c r="C7" s="110"/>
      <c r="D7" s="110"/>
      <c r="E7" s="110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1" t="s">
        <v>0</v>
      </c>
      <c r="B9" s="121" t="s">
        <v>64</v>
      </c>
      <c r="C9" s="123" t="s">
        <v>182</v>
      </c>
      <c r="D9" s="124"/>
      <c r="E9" s="121" t="s">
        <v>51</v>
      </c>
    </row>
    <row r="10" spans="1:5" ht="36.75" customHeight="1">
      <c r="A10" s="122"/>
      <c r="B10" s="122"/>
      <c r="C10" s="10" t="s">
        <v>183</v>
      </c>
      <c r="D10" s="10" t="s">
        <v>45</v>
      </c>
      <c r="E10" s="122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23.79</v>
      </c>
      <c r="D17" s="11">
        <f>C17</f>
        <v>23.79</v>
      </c>
      <c r="E17" s="11">
        <f t="shared" si="0"/>
        <v>0</v>
      </c>
    </row>
    <row r="18" spans="1:5" ht="30" customHeight="1">
      <c r="A18" s="10" t="s">
        <v>63</v>
      </c>
      <c r="B18" s="50" t="s">
        <v>29</v>
      </c>
      <c r="C18" s="11">
        <f>SUM(C12:C17)</f>
        <v>23.79</v>
      </c>
      <c r="D18" s="11">
        <f>SUM(D12:D17)</f>
        <v>23.79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27" sqref="C27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07" t="s">
        <v>267</v>
      </c>
      <c r="B1" s="107"/>
      <c r="C1" s="107"/>
      <c r="D1" s="107"/>
      <c r="E1" s="107"/>
    </row>
    <row r="2" spans="1:5" ht="18.75">
      <c r="A2" s="107" t="s">
        <v>199</v>
      </c>
      <c r="B2" s="107"/>
      <c r="C2" s="107"/>
      <c r="D2" s="107"/>
      <c r="E2" s="107"/>
    </row>
    <row r="3" spans="1:5" ht="18.75">
      <c r="A3" s="107" t="str">
        <f>'прил 1 сток'!A3:E3</f>
        <v>                                                                                          по делу № 156-13в</v>
      </c>
      <c r="B3" s="107"/>
      <c r="C3" s="107"/>
      <c r="D3" s="107"/>
      <c r="E3" s="107"/>
    </row>
    <row r="4" spans="1:5" ht="18.75">
      <c r="A4" s="46"/>
      <c r="B4" s="46"/>
      <c r="C4" s="46"/>
      <c r="D4" s="46"/>
      <c r="E4" s="47"/>
    </row>
    <row r="5" spans="1:5" ht="18.75">
      <c r="A5" s="120" t="s">
        <v>181</v>
      </c>
      <c r="B5" s="120"/>
      <c r="C5" s="120"/>
      <c r="D5" s="120"/>
      <c r="E5" s="120"/>
    </row>
    <row r="6" spans="1:8" ht="18.75">
      <c r="A6" s="109" t="str">
        <f>'прил 1 сток'!A6:E6</f>
        <v>общества с ограниченной ответственностью «АльянсСпецСтрой»</v>
      </c>
      <c r="B6" s="109"/>
      <c r="C6" s="109"/>
      <c r="D6" s="109"/>
      <c r="E6" s="109"/>
      <c r="F6" s="6"/>
      <c r="G6" s="7"/>
      <c r="H6" s="7"/>
    </row>
    <row r="7" spans="1:8" ht="18.75">
      <c r="A7" s="110" t="str">
        <f>'прил 1 сток'!A7:E7</f>
        <v>(город Ачинск, ИНН 2443037518)</v>
      </c>
      <c r="B7" s="110"/>
      <c r="C7" s="110"/>
      <c r="D7" s="110"/>
      <c r="E7" s="110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1" t="s">
        <v>0</v>
      </c>
      <c r="B9" s="121" t="s">
        <v>64</v>
      </c>
      <c r="C9" s="123" t="s">
        <v>182</v>
      </c>
      <c r="D9" s="124"/>
      <c r="E9" s="121" t="s">
        <v>51</v>
      </c>
    </row>
    <row r="10" spans="1:5" ht="36.75" customHeight="1">
      <c r="A10" s="122"/>
      <c r="B10" s="122"/>
      <c r="C10" s="10" t="s">
        <v>183</v>
      </c>
      <c r="D10" s="10" t="s">
        <v>45</v>
      </c>
      <c r="E10" s="122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2.71</v>
      </c>
      <c r="D17" s="11">
        <f>C17</f>
        <v>2.71</v>
      </c>
      <c r="E17" s="11">
        <f t="shared" si="0"/>
        <v>0</v>
      </c>
    </row>
    <row r="18" spans="1:5" ht="15.75">
      <c r="A18" s="10" t="s">
        <v>63</v>
      </c>
      <c r="B18" s="50" t="s">
        <v>29</v>
      </c>
      <c r="C18" s="11">
        <f>SUM(C12:C17)</f>
        <v>2.71</v>
      </c>
      <c r="D18" s="11">
        <f>SUM(D12:D17)</f>
        <v>2.71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E17" sqref="E17"/>
    </sheetView>
  </sheetViews>
  <sheetFormatPr defaultColWidth="9.140625" defaultRowHeight="15" outlineLevelCol="1"/>
  <cols>
    <col min="1" max="1" width="7.421875" style="54" customWidth="1"/>
    <col min="2" max="2" width="38.00390625" style="54" customWidth="1"/>
    <col min="3" max="3" width="14.140625" style="54" customWidth="1"/>
    <col min="4" max="4" width="13.140625" style="54" customWidth="1" outlineLevel="1"/>
    <col min="5" max="5" width="14.140625" style="54" customWidth="1"/>
    <col min="6" max="6" width="27.421875" style="54" customWidth="1"/>
    <col min="7" max="16384" width="9.140625" style="54" customWidth="1"/>
  </cols>
  <sheetData>
    <row r="1" spans="1:5" ht="18.75" customHeight="1">
      <c r="A1" s="107" t="s">
        <v>268</v>
      </c>
      <c r="B1" s="107"/>
      <c r="C1" s="107"/>
      <c r="D1" s="107"/>
      <c r="E1" s="107"/>
    </row>
    <row r="2" spans="1:6" ht="21.75" customHeight="1">
      <c r="A2" s="107" t="s">
        <v>200</v>
      </c>
      <c r="B2" s="107"/>
      <c r="C2" s="107"/>
      <c r="D2" s="107"/>
      <c r="E2" s="107"/>
      <c r="F2" s="6"/>
    </row>
    <row r="3" spans="1:6" ht="18.75">
      <c r="A3" s="107" t="str">
        <f>'прил 1 вода'!A3:E3</f>
        <v>                                                                                          по делу № 155-13в</v>
      </c>
      <c r="B3" s="107"/>
      <c r="C3" s="107"/>
      <c r="D3" s="107"/>
      <c r="E3" s="107"/>
      <c r="F3" s="6"/>
    </row>
    <row r="4" spans="1:6" ht="18.75">
      <c r="A4" s="55"/>
      <c r="B4" s="56"/>
      <c r="C4" s="55"/>
      <c r="D4" s="55"/>
      <c r="E4" s="55"/>
      <c r="F4" s="6"/>
    </row>
    <row r="5" spans="1:6" ht="18.75">
      <c r="A5" s="126" t="s">
        <v>196</v>
      </c>
      <c r="B5" s="126"/>
      <c r="C5" s="126"/>
      <c r="D5" s="126"/>
      <c r="E5" s="126"/>
      <c r="F5" s="57"/>
    </row>
    <row r="6" spans="1:6" ht="18.75">
      <c r="A6" s="126" t="str">
        <f>'прил 1 сток'!A6:E6</f>
        <v>общества с ограниченной ответственностью «АльянсСпецСтрой»</v>
      </c>
      <c r="B6" s="126"/>
      <c r="C6" s="126"/>
      <c r="D6" s="126"/>
      <c r="E6" s="126"/>
      <c r="F6" s="57"/>
    </row>
    <row r="7" spans="1:6" ht="18.75">
      <c r="A7" s="126" t="str">
        <f>'прил 1 сток'!A7:E7</f>
        <v>(город Ачинск, ИНН 2443037518)</v>
      </c>
      <c r="B7" s="126"/>
      <c r="C7" s="126"/>
      <c r="D7" s="126"/>
      <c r="E7" s="126"/>
      <c r="F7" s="57"/>
    </row>
    <row r="8" ht="18.75">
      <c r="B8" s="58"/>
    </row>
    <row r="9" spans="1:5" ht="24.75" customHeight="1">
      <c r="A9" s="125" t="s">
        <v>0</v>
      </c>
      <c r="B9" s="125" t="s">
        <v>32</v>
      </c>
      <c r="C9" s="125" t="s">
        <v>33</v>
      </c>
      <c r="D9" s="125" t="s">
        <v>186</v>
      </c>
      <c r="E9" s="125" t="s">
        <v>187</v>
      </c>
    </row>
    <row r="10" spans="1:5" ht="47.25" customHeight="1">
      <c r="A10" s="125"/>
      <c r="B10" s="125"/>
      <c r="C10" s="125"/>
      <c r="D10" s="125"/>
      <c r="E10" s="125"/>
    </row>
    <row r="11" spans="1:5" ht="18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</row>
    <row r="12" spans="1:6" ht="31.5">
      <c r="A12" s="59">
        <v>1</v>
      </c>
      <c r="B12" s="60" t="s">
        <v>34</v>
      </c>
      <c r="C12" s="59" t="s">
        <v>35</v>
      </c>
      <c r="D12" s="105">
        <v>15.23</v>
      </c>
      <c r="E12" s="139">
        <f>'прил 1 вода'!D18/'прил 1 вода'!D17*100</f>
        <v>15.227803145611363</v>
      </c>
      <c r="F12" s="57"/>
    </row>
    <row r="13" spans="1:5" ht="15.75">
      <c r="A13" s="59">
        <f>A12+1</f>
        <v>2</v>
      </c>
      <c r="B13" s="61" t="s">
        <v>36</v>
      </c>
      <c r="C13" s="59" t="s">
        <v>35</v>
      </c>
      <c r="D13" s="105">
        <v>11.98</v>
      </c>
      <c r="E13" s="139">
        <f>'прил 1 вода'!E28/'прил 1 вода'!E19*100</f>
        <v>11.977743719597523</v>
      </c>
    </row>
    <row r="14" spans="1:5" ht="31.5">
      <c r="A14" s="59">
        <f>A13+1</f>
        <v>3</v>
      </c>
      <c r="B14" s="61" t="s">
        <v>37</v>
      </c>
      <c r="C14" s="59" t="s">
        <v>69</v>
      </c>
      <c r="D14" s="105">
        <v>1131</v>
      </c>
      <c r="E14" s="140">
        <v>1131</v>
      </c>
    </row>
    <row r="15" spans="1:5" ht="31.5">
      <c r="A15" s="59">
        <f>A14+1</f>
        <v>4</v>
      </c>
      <c r="B15" s="61" t="s">
        <v>38</v>
      </c>
      <c r="C15" s="59" t="s">
        <v>70</v>
      </c>
      <c r="D15" s="105">
        <v>8760</v>
      </c>
      <c r="E15" s="140">
        <v>8760</v>
      </c>
    </row>
    <row r="16" spans="1:5" ht="15.75">
      <c r="A16" s="59">
        <f>A15+1</f>
        <v>5</v>
      </c>
      <c r="B16" s="60" t="s">
        <v>39</v>
      </c>
      <c r="C16" s="59" t="s">
        <v>40</v>
      </c>
      <c r="D16" s="105">
        <v>0.41</v>
      </c>
      <c r="E16" s="139">
        <f>E17</f>
        <v>0.764</v>
      </c>
    </row>
    <row r="17" spans="1:5" ht="15.75">
      <c r="A17" s="59">
        <f>A16+1</f>
        <v>6</v>
      </c>
      <c r="B17" s="61" t="s">
        <v>81</v>
      </c>
      <c r="C17" s="59" t="s">
        <v>40</v>
      </c>
      <c r="D17" s="105">
        <v>0.41</v>
      </c>
      <c r="E17" s="139">
        <f>'прил 1 вода'!E35</f>
        <v>0.764</v>
      </c>
    </row>
    <row r="18" spans="1:5" ht="15.75" customHeight="1" hidden="1">
      <c r="A18" s="59">
        <f>A17+1</f>
        <v>7</v>
      </c>
      <c r="B18" s="61" t="s">
        <v>41</v>
      </c>
      <c r="C18" s="59" t="s">
        <v>40</v>
      </c>
      <c r="D18" s="105">
        <v>0</v>
      </c>
      <c r="E18" s="140">
        <v>35</v>
      </c>
    </row>
    <row r="19" spans="1:5" ht="15.75" customHeight="1">
      <c r="A19" s="59">
        <v>8</v>
      </c>
      <c r="B19" s="61" t="s">
        <v>43</v>
      </c>
      <c r="C19" s="59" t="s">
        <v>35</v>
      </c>
      <c r="D19" s="141">
        <v>0</v>
      </c>
      <c r="E19" s="62">
        <v>23</v>
      </c>
    </row>
  </sheetData>
  <sheetProtection/>
  <mergeCells count="11"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C23" sqref="C23"/>
    </sheetView>
  </sheetViews>
  <sheetFormatPr defaultColWidth="9.140625" defaultRowHeight="15"/>
  <cols>
    <col min="1" max="1" width="8.57421875" style="63" customWidth="1"/>
    <col min="2" max="2" width="41.140625" style="63" customWidth="1"/>
    <col min="3" max="3" width="17.7109375" style="63" customWidth="1"/>
    <col min="4" max="4" width="12.00390625" style="63" hidden="1" customWidth="1"/>
    <col min="5" max="5" width="19.7109375" style="63" customWidth="1"/>
    <col min="6" max="6" width="9.140625" style="63" customWidth="1"/>
    <col min="7" max="7" width="27.8515625" style="63" customWidth="1"/>
    <col min="8" max="16384" width="9.140625" style="63" customWidth="1"/>
  </cols>
  <sheetData>
    <row r="1" spans="1:5" ht="18.75">
      <c r="A1" s="107" t="s">
        <v>268</v>
      </c>
      <c r="B1" s="107"/>
      <c r="C1" s="107"/>
      <c r="D1" s="107"/>
      <c r="E1" s="107"/>
    </row>
    <row r="2" spans="1:5" ht="18.75">
      <c r="A2" s="107" t="s">
        <v>200</v>
      </c>
      <c r="B2" s="107"/>
      <c r="C2" s="107"/>
      <c r="D2" s="107"/>
      <c r="E2" s="107"/>
    </row>
    <row r="3" spans="1:5" ht="18.75">
      <c r="A3" s="107" t="str">
        <f>'прил 1 сток'!A3:E3</f>
        <v>                                                                                          по делу № 156-13в</v>
      </c>
      <c r="B3" s="107"/>
      <c r="C3" s="107"/>
      <c r="D3" s="107"/>
      <c r="E3" s="107"/>
    </row>
    <row r="4" spans="1:5" ht="18.75">
      <c r="A4" s="64"/>
      <c r="B4" s="65"/>
      <c r="C4" s="64"/>
      <c r="D4" s="64"/>
      <c r="E4" s="64"/>
    </row>
    <row r="5" spans="1:7" ht="18" customHeight="1">
      <c r="A5" s="127" t="s">
        <v>196</v>
      </c>
      <c r="B5" s="127"/>
      <c r="C5" s="127"/>
      <c r="D5" s="127"/>
      <c r="E5" s="127"/>
      <c r="G5" s="57"/>
    </row>
    <row r="6" spans="1:7" ht="18.75">
      <c r="A6" s="127" t="str">
        <f>'прил 1 сток'!A6:E6</f>
        <v>общества с ограниченной ответственностью «АльянсСпецСтрой»</v>
      </c>
      <c r="B6" s="127"/>
      <c r="C6" s="127"/>
      <c r="D6" s="127"/>
      <c r="E6" s="127"/>
      <c r="G6" s="57"/>
    </row>
    <row r="7" spans="1:7" ht="18.75">
      <c r="A7" s="127" t="str">
        <f>'прил 1 сток'!A7:E7</f>
        <v>(город Ачинск, ИНН 2443037518)</v>
      </c>
      <c r="B7" s="127"/>
      <c r="C7" s="127"/>
      <c r="D7" s="127"/>
      <c r="E7" s="127"/>
      <c r="G7" s="57"/>
    </row>
    <row r="8" spans="2:7" ht="15.75">
      <c r="B8" s="66"/>
      <c r="G8" s="54"/>
    </row>
    <row r="9" spans="1:7" ht="24.75" customHeight="1">
      <c r="A9" s="128" t="s">
        <v>0</v>
      </c>
      <c r="B9" s="130" t="s">
        <v>32</v>
      </c>
      <c r="C9" s="128" t="s">
        <v>33</v>
      </c>
      <c r="D9" s="130" t="s">
        <v>186</v>
      </c>
      <c r="E9" s="130" t="s">
        <v>187</v>
      </c>
      <c r="G9" s="6"/>
    </row>
    <row r="10" spans="1:7" ht="15.75" customHeight="1">
      <c r="A10" s="129"/>
      <c r="B10" s="128"/>
      <c r="C10" s="129"/>
      <c r="D10" s="128"/>
      <c r="E10" s="128"/>
      <c r="G10" s="54"/>
    </row>
    <row r="11" spans="1:7" ht="15.75">
      <c r="A11" s="67">
        <v>1</v>
      </c>
      <c r="B11" s="67">
        <v>2</v>
      </c>
      <c r="C11" s="67">
        <v>3</v>
      </c>
      <c r="D11" s="67">
        <v>4</v>
      </c>
      <c r="E11" s="67">
        <v>4</v>
      </c>
      <c r="G11" s="54"/>
    </row>
    <row r="12" spans="1:7" ht="39" hidden="1">
      <c r="A12" s="67">
        <v>1</v>
      </c>
      <c r="B12" s="68" t="s">
        <v>34</v>
      </c>
      <c r="C12" s="67" t="s">
        <v>35</v>
      </c>
      <c r="D12" s="67"/>
      <c r="E12" s="67"/>
      <c r="G12" s="57" t="s">
        <v>188</v>
      </c>
    </row>
    <row r="13" spans="1:5" ht="15.75" hidden="1">
      <c r="A13" s="67" t="s">
        <v>4</v>
      </c>
      <c r="B13" s="69" t="s">
        <v>36</v>
      </c>
      <c r="C13" s="67" t="s">
        <v>35</v>
      </c>
      <c r="D13" s="67"/>
      <c r="E13" s="67"/>
    </row>
    <row r="14" spans="1:5" ht="15.75" hidden="1">
      <c r="A14" s="67" t="s">
        <v>10</v>
      </c>
      <c r="B14" s="69" t="s">
        <v>189</v>
      </c>
      <c r="C14" s="67" t="s">
        <v>190</v>
      </c>
      <c r="D14" s="67"/>
      <c r="E14" s="67"/>
    </row>
    <row r="15" spans="1:5" ht="31.5">
      <c r="A15" s="67">
        <v>1</v>
      </c>
      <c r="B15" s="69" t="s">
        <v>191</v>
      </c>
      <c r="C15" s="67" t="s">
        <v>69</v>
      </c>
      <c r="D15" s="67"/>
      <c r="E15" s="67">
        <v>132</v>
      </c>
    </row>
    <row r="16" spans="1:5" ht="19.5" customHeight="1">
      <c r="A16" s="67">
        <v>2</v>
      </c>
      <c r="B16" s="69" t="s">
        <v>38</v>
      </c>
      <c r="C16" s="67" t="s">
        <v>70</v>
      </c>
      <c r="D16" s="67"/>
      <c r="E16" s="67">
        <v>8760</v>
      </c>
    </row>
    <row r="17" spans="1:5" ht="31.5" hidden="1">
      <c r="A17" s="67">
        <v>3</v>
      </c>
      <c r="B17" s="68" t="s">
        <v>192</v>
      </c>
      <c r="C17" s="67" t="s">
        <v>50</v>
      </c>
      <c r="D17" s="67"/>
      <c r="E17" s="70">
        <f>'прил 1 сток'!D30</f>
        <v>0</v>
      </c>
    </row>
    <row r="18" spans="4:5" ht="15.75">
      <c r="D18" s="71"/>
      <c r="E18" s="72"/>
    </row>
  </sheetData>
  <sheetProtection/>
  <mergeCells count="11">
    <mergeCell ref="A7:E7"/>
    <mergeCell ref="A2:E2"/>
    <mergeCell ref="A3:E3"/>
    <mergeCell ref="A1:E1"/>
    <mergeCell ref="A5:E5"/>
    <mergeCell ref="A9:A10"/>
    <mergeCell ref="B9:B10"/>
    <mergeCell ref="C9:C10"/>
    <mergeCell ref="D9:D10"/>
    <mergeCell ref="E9:E10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E15" sqref="E15"/>
    </sheetView>
  </sheetViews>
  <sheetFormatPr defaultColWidth="9.140625" defaultRowHeight="15"/>
  <cols>
    <col min="1" max="1" width="5.8515625" style="73" customWidth="1"/>
    <col min="2" max="2" width="26.7109375" style="73" customWidth="1"/>
    <col min="3" max="3" width="14.00390625" style="73" customWidth="1"/>
    <col min="4" max="4" width="22.7109375" style="73" customWidth="1"/>
    <col min="5" max="5" width="17.28125" style="73" customWidth="1"/>
    <col min="6" max="16384" width="9.140625" style="73" customWidth="1"/>
  </cols>
  <sheetData>
    <row r="1" spans="1:5" ht="18.75">
      <c r="A1" s="107" t="s">
        <v>269</v>
      </c>
      <c r="B1" s="107"/>
      <c r="C1" s="107"/>
      <c r="D1" s="107"/>
      <c r="E1" s="107"/>
    </row>
    <row r="2" spans="1:5" ht="18.75">
      <c r="A2" s="107" t="s">
        <v>200</v>
      </c>
      <c r="B2" s="107"/>
      <c r="C2" s="107"/>
      <c r="D2" s="107"/>
      <c r="E2" s="107"/>
    </row>
    <row r="3" spans="1:5" ht="18.75">
      <c r="A3" s="107" t="str">
        <f>'прил 1 вода'!A3:E3</f>
        <v>                                                                                          по делу № 155-13в</v>
      </c>
      <c r="B3" s="107"/>
      <c r="C3" s="107"/>
      <c r="D3" s="107"/>
      <c r="E3" s="107"/>
    </row>
    <row r="4" ht="15.75" customHeight="1"/>
    <row r="5" spans="1:5" ht="18.75">
      <c r="A5" s="136" t="s">
        <v>197</v>
      </c>
      <c r="B5" s="136"/>
      <c r="C5" s="136"/>
      <c r="D5" s="136"/>
      <c r="E5" s="136"/>
    </row>
    <row r="6" spans="1:5" ht="18.75">
      <c r="A6" s="136" t="str">
        <f>'прил 1 сток'!A6:E6</f>
        <v>общества с ограниченной ответственностью «АльянсСпецСтрой»</v>
      </c>
      <c r="B6" s="136"/>
      <c r="C6" s="136"/>
      <c r="D6" s="136"/>
      <c r="E6" s="136"/>
    </row>
    <row r="7" spans="1:5" ht="17.25" customHeight="1">
      <c r="A7" s="131" t="str">
        <f>'прил 1 сток'!A7:E7</f>
        <v>(город Ачинск, ИНН 2443037518)</v>
      </c>
      <c r="B7" s="131"/>
      <c r="C7" s="131"/>
      <c r="D7" s="131"/>
      <c r="E7" s="131"/>
    </row>
    <row r="9" spans="1:5" s="74" customFormat="1" ht="23.25" customHeight="1">
      <c r="A9" s="132" t="s">
        <v>0</v>
      </c>
      <c r="B9" s="132" t="s">
        <v>74</v>
      </c>
      <c r="C9" s="132" t="s">
        <v>33</v>
      </c>
      <c r="D9" s="134" t="s">
        <v>75</v>
      </c>
      <c r="E9" s="134"/>
    </row>
    <row r="10" spans="1:5" s="74" customFormat="1" ht="62.25" customHeight="1">
      <c r="A10" s="133"/>
      <c r="B10" s="133"/>
      <c r="C10" s="133"/>
      <c r="D10" s="75" t="s">
        <v>76</v>
      </c>
      <c r="E10" s="77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31</v>
      </c>
      <c r="C12" s="75"/>
      <c r="D12" s="102"/>
      <c r="E12" s="102"/>
    </row>
    <row r="13" spans="1:5" s="74" customFormat="1" ht="55.5" customHeight="1">
      <c r="A13" s="75" t="s">
        <v>3</v>
      </c>
      <c r="B13" s="76" t="s">
        <v>77</v>
      </c>
      <c r="C13" s="80" t="s">
        <v>193</v>
      </c>
      <c r="D13" s="106">
        <v>44.08</v>
      </c>
      <c r="E13" s="106">
        <v>45.94</v>
      </c>
    </row>
    <row r="14" spans="1:5" ht="57" customHeight="1">
      <c r="A14" s="75" t="s">
        <v>4</v>
      </c>
      <c r="B14" s="76" t="s">
        <v>78</v>
      </c>
      <c r="C14" s="80" t="s">
        <v>193</v>
      </c>
      <c r="D14" s="106">
        <v>44.08</v>
      </c>
      <c r="E14" s="106">
        <v>45.94</v>
      </c>
    </row>
    <row r="16" spans="1:5" ht="65.25" customHeight="1">
      <c r="A16" s="135" t="s">
        <v>194</v>
      </c>
      <c r="B16" s="135"/>
      <c r="C16" s="135"/>
      <c r="D16" s="135"/>
      <c r="E16" s="135"/>
    </row>
  </sheetData>
  <sheetProtection/>
  <mergeCells count="11">
    <mergeCell ref="A1:E1"/>
    <mergeCell ref="A2:E2"/>
    <mergeCell ref="A3:E3"/>
    <mergeCell ref="A5:E5"/>
    <mergeCell ref="A6:E6"/>
    <mergeCell ref="A7:E7"/>
    <mergeCell ref="A9:A10"/>
    <mergeCell ref="B9:B10"/>
    <mergeCell ref="C9:C10"/>
    <mergeCell ref="D9:E9"/>
    <mergeCell ref="A16:E1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2013-11-28T03:29:49Z</cp:lastPrinted>
  <dcterms:created xsi:type="dcterms:W3CDTF">2013-09-23T08:42:38Z</dcterms:created>
  <dcterms:modified xsi:type="dcterms:W3CDTF">2013-12-03T05:25:37Z</dcterms:modified>
  <cp:category/>
  <cp:version/>
  <cp:contentType/>
  <cp:contentStatus/>
</cp:coreProperties>
</file>